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20" windowWidth="5970" windowHeight="6180" tabRatio="589" activeTab="4"/>
  </bookViews>
  <sheets>
    <sheet name="KLSE_CPL" sheetId="1" r:id="rId1"/>
    <sheet name="KLSE-CBS" sheetId="2" r:id="rId2"/>
    <sheet name="KLSE-CCF" sheetId="3" r:id="rId3"/>
    <sheet name="KLSE-CCSOCIE" sheetId="4" r:id="rId4"/>
    <sheet name="KLSE-FI-note" sheetId="5" r:id="rId5"/>
  </sheets>
  <externalReferences>
    <externalReference r:id="rId8"/>
  </externalReferences>
  <definedNames>
    <definedName name="_xlnm.Print_Area" localSheetId="0">'KLSE_CPL'!$B$2:$N$57</definedName>
    <definedName name="_xlnm.Print_Area" localSheetId="1">'KLSE-CBS'!$A$1:$J$67</definedName>
    <definedName name="_xlnm.Print_Area" localSheetId="2">'KLSE-CCF'!$B$2:$L$63</definedName>
    <definedName name="_xlnm.Print_Area" localSheetId="3">'KLSE-CCSOCIE'!$B$2:$V$47</definedName>
    <definedName name="_xlnm.Print_Area" localSheetId="4">'KLSE-FI-note'!$B$2:$O$372</definedName>
  </definedNames>
  <calcPr fullCalcOnLoad="1"/>
</workbook>
</file>

<file path=xl/sharedStrings.xml><?xml version="1.0" encoding="utf-8"?>
<sst xmlns="http://schemas.openxmlformats.org/spreadsheetml/2006/main" count="540" uniqueCount="397">
  <si>
    <t>TAN BEE LIAN</t>
  </si>
  <si>
    <t>MAICSA 7006285</t>
  </si>
  <si>
    <t>A Writ of Summons and Statement of Claim dated 6 October 2006;</t>
  </si>
  <si>
    <t>Konsortium ABASS Sdn Bhd ("Konsortium ABASS")</t>
  </si>
  <si>
    <t>Both PUAS Berhad and SYABAS had been served with:-</t>
  </si>
  <si>
    <t>Transfer to debt service reserve account</t>
  </si>
  <si>
    <t>Treasury</t>
  </si>
  <si>
    <t>shares</t>
  </si>
  <si>
    <t>Treasury shares</t>
  </si>
  <si>
    <t>RM'000</t>
  </si>
  <si>
    <t>Inventories</t>
  </si>
  <si>
    <t>Reserves</t>
  </si>
  <si>
    <t>Revenue</t>
  </si>
  <si>
    <t>SYABAS, on the advice of its solicitors, had taken the position that its computation of the sums payable under the PCCA in respect of the relevant invoices for the periods concerned, which amount to RM72,914,107.82 and had been paid by SYABAS, were correct and that no further sums are owing to Konsortium ABASS, and had instructed its solicitors to defend the above claims.</t>
  </si>
  <si>
    <t>Operating costs</t>
  </si>
  <si>
    <t xml:space="preserve">There was no sale of unquoted investments and/or properties during the current financial quarter and financial year-to-date. </t>
  </si>
  <si>
    <t xml:space="preserve">  - basic </t>
  </si>
  <si>
    <t xml:space="preserve">  - diluted </t>
  </si>
  <si>
    <t>B13(a)</t>
  </si>
  <si>
    <t>B13(b)</t>
  </si>
  <si>
    <t xml:space="preserve">Weighted average number of ordinary shares in issue </t>
  </si>
  <si>
    <t>(sen)</t>
  </si>
  <si>
    <t>Effects of dilution:</t>
  </si>
  <si>
    <t xml:space="preserve">  - Warrants</t>
  </si>
  <si>
    <t xml:space="preserve">  - Share options </t>
  </si>
  <si>
    <t>Adjusted weighted average number of ordinary shares in issue and issuable</t>
  </si>
  <si>
    <t>Net profit for the period</t>
  </si>
  <si>
    <t>Earnings per share attributable</t>
  </si>
  <si>
    <t xml:space="preserve">As at the latest practicable date prior to the issuance of this interim financial statements, the Group has not entered into any financial instruments with off balance sheet risk. </t>
  </si>
  <si>
    <t>At cost</t>
  </si>
  <si>
    <t>A4(ii)</t>
  </si>
  <si>
    <t>A4(i)</t>
  </si>
  <si>
    <t>Save as disclosed above, there are no other pending material litigations and arbitrations as at the latest practicable date prior to the issuance of this interim financial statements.</t>
  </si>
  <si>
    <t>A13 (c)</t>
  </si>
  <si>
    <t>The Consortium had on 2 January 2006, filed its counter-claim amounting to Rs13,61,61,931 (equivalent to approximately RM10.89 million) against KHEC's claim of Rs8,44,26,981 (equivalent to approximately RM6.75 million) to the arbitral tribunal in India.</t>
  </si>
  <si>
    <t>Condensed Consolidated Statement of Changes in Equity</t>
  </si>
  <si>
    <t>Finance costs</t>
  </si>
  <si>
    <t>Condensed Consolidated Income Statements</t>
  </si>
  <si>
    <t>Secured</t>
  </si>
  <si>
    <t>On 23 January 2006, SYABAS was served with an Originating Summons from the solicitors acting for Konsortium ABASS in relation to the Privatisation and Concession Agreement dated 9 December 2000 ("PCCA") whereby Konsortium ABASS is seeking the following:-</t>
  </si>
  <si>
    <t>Unusual items due to their nature, size or incidence</t>
  </si>
  <si>
    <t>A.</t>
  </si>
  <si>
    <t>A1</t>
  </si>
  <si>
    <t>A2</t>
  </si>
  <si>
    <t>Seasonal or cyclical factors</t>
  </si>
  <si>
    <t>Auditors' report on preceding annual financial statements</t>
  </si>
  <si>
    <t>At 1 January 2006</t>
  </si>
  <si>
    <t>Unaudited</t>
  </si>
  <si>
    <t>Audited</t>
  </si>
  <si>
    <t xml:space="preserve">Exercise of share options pursuant to ESOS </t>
  </si>
  <si>
    <t>Deposits for Ad-hoc Bank Guarantees</t>
  </si>
  <si>
    <t>A5</t>
  </si>
  <si>
    <t>A6</t>
  </si>
  <si>
    <t>A7</t>
  </si>
  <si>
    <t>A8</t>
  </si>
  <si>
    <t>Segment revenue and results</t>
  </si>
  <si>
    <t>A9</t>
  </si>
  <si>
    <t>Valuation of property, plant and equipment</t>
  </si>
  <si>
    <t>A10</t>
  </si>
  <si>
    <t>A12</t>
  </si>
  <si>
    <t>B.</t>
  </si>
  <si>
    <t>B1</t>
  </si>
  <si>
    <t>Review of performance</t>
  </si>
  <si>
    <t>B2</t>
  </si>
  <si>
    <t>B3</t>
  </si>
  <si>
    <t>B4</t>
  </si>
  <si>
    <t>B5</t>
  </si>
  <si>
    <t>B6</t>
  </si>
  <si>
    <t>Net deposits received</t>
  </si>
  <si>
    <t>Prepaid land lease payments</t>
  </si>
  <si>
    <t xml:space="preserve">  - Deferred taxation</t>
  </si>
  <si>
    <t>Advance to jointly controlled entity</t>
  </si>
  <si>
    <t xml:space="preserve">Commitments </t>
  </si>
  <si>
    <t>Condensed Consolidated Cash Flow Statements</t>
  </si>
  <si>
    <t>31.3.2006</t>
  </si>
  <si>
    <t>3 months ended</t>
  </si>
  <si>
    <t>Retained earnings</t>
  </si>
  <si>
    <t>Long-term payables</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</si>
  <si>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taking any further steps in supplying and/or dealing with all of the above pipes and fittings and/or including the negotiations and/or awarding of contracts with any other entities arising out of and in connection with the purchasing and/or obtaining and/or being given and/or receiving all of its requirements for pipes and fittings in respect of all water projects being carried out or to be carried out in the State of Selangor including the Federal Territories of Kuala Lumpur and Putrajaya until the disposal of the Plaintiff's inter-parte application for an injunction;</t>
  </si>
  <si>
    <t>Minority interests</t>
  </si>
  <si>
    <t>ASSETS</t>
  </si>
  <si>
    <t>TOTAL ASSETS</t>
  </si>
  <si>
    <t>EQUITY AND LIABILITIES</t>
  </si>
  <si>
    <t>Total equity</t>
  </si>
  <si>
    <t>Non-current assets</t>
  </si>
  <si>
    <t>Non-current liabilities</t>
  </si>
  <si>
    <t>Total liabilities</t>
  </si>
  <si>
    <t xml:space="preserve">The Effects of Changes in Foreign Exchange Rates - Net Investment in a Foreign Operation </t>
  </si>
  <si>
    <t>IC Interpretation 1</t>
  </si>
  <si>
    <t>Changes in Existing Decommissioning, Restoration and Similar Liabilities</t>
  </si>
  <si>
    <t>IC Interpretation 2</t>
  </si>
  <si>
    <t>IC Interpretation 5</t>
  </si>
  <si>
    <t>IC Interpretation 6</t>
  </si>
  <si>
    <t>IC Interpretation 7</t>
  </si>
  <si>
    <t>IC Interpretation 8</t>
  </si>
  <si>
    <t>Scope of FRS 2</t>
  </si>
  <si>
    <t xml:space="preserve">As at the date of this report, the Group provided bank guarantees  to various parties amounting to RM43,908,438 (31 December 2006: RM44,110,938) in the ordinary course of business. </t>
  </si>
  <si>
    <t>Other investments</t>
  </si>
  <si>
    <t>Proceeds from government grant</t>
  </si>
  <si>
    <t>Repayment of hire-purchase payables</t>
  </si>
  <si>
    <t>Depreciation and amortisation expenses</t>
  </si>
  <si>
    <t>Project development expenditure</t>
  </si>
  <si>
    <t>There was no item affecting the assets, liabilities, equity, net income or cash flows of the Group that are unusual because of their nature, size or incidence during the current financial quarter and financial year-to-date, save and except for the following:-</t>
  </si>
  <si>
    <t>During the current financial quarter under review, the Company had undertaken the following which were part of the Capital Repayment exercise:-</t>
  </si>
  <si>
    <t>Bonus issue of 587,346,993 new ordinary shares of RM1.00 each ("Share(s)") ("Bonus Share(s)") in the Company, on the basis of one (1) Bonus Share for every one (1) existing Share held by the entitled shareholders in the Company ("Bonus Issue");</t>
  </si>
  <si>
    <t>The Capital Repayment was completed when the Capital Distribution amounting to RM763.551 million was made on 5 March 2007. Following the Consolidation of Shares, the issued and paid-up share capital of the Company now stands at RM411,142,895.</t>
  </si>
  <si>
    <t>There were no significant changes in estimates of amounts reported in interim periods of the prior financial years that have a material effect in the current financial quarter and financial year-to-date results.</t>
  </si>
  <si>
    <t>Save as disclosed above, there were no other issuances, cancellations, repurchases, resales and repayments of debt and equity securities during the current financial quarter and financial year-to-date.</t>
  </si>
  <si>
    <t>There was no dividend paid during the current financial quarter and financial year-to-date. (1.1.2006 to 31.3.2006: Nil).</t>
  </si>
  <si>
    <t>There were no material events subsequent to the end of the current financial quarter that have not been reflected in the financial statements of the Group for the current financial quarter and financial year-to-date.</t>
  </si>
  <si>
    <t>There were no changes in the composition of the Group during the current financial quarter and financial year-to-date.</t>
  </si>
  <si>
    <t>Comparison of  profit before taxation with the immediate preceding financial quarter</t>
  </si>
  <si>
    <t xml:space="preserve">The taxation charge for the current financial quarter and financial year-to-date is mainly in respect of interest income, which is assessed separately. There is no taxation charged in respect of the Group's business source of income after the utilisation of the capital allowance, reinvestment allowance and tax losses brought forward from previous years. </t>
  </si>
  <si>
    <t xml:space="preserve">There was no purchase or disposal of quoted securities during the current financial quarter and financial year-to-date. </t>
  </si>
  <si>
    <t>There was no corporate proposals announced but not completed at the latest practicable date prior to the issuance of this interim financial statements.</t>
  </si>
  <si>
    <t>Status of corporate proposals announced but not completed</t>
  </si>
  <si>
    <t>No dividend has been proposed or declared during the current financial quarter and financial year-to-date under review. (1.1.2006 to 31.3.2006: Nil)</t>
  </si>
  <si>
    <t>Basic EPS are calculated by dividing the net profit for the period attributable to ordinary equity holders of the Company by the weighted average number of ordinary shares in issue during the financial year, excluding treasury shares held by the Company.</t>
  </si>
  <si>
    <t>Diluted EPS are calculated by dividing the net profit for the period attributable to ordinary equity holders of the Company by the weighted average number of ordinary shares in issue during the financial year (excluding treasury shares held by the Company) after adjustment for the dilutive effects of all potential ordinary shares which include the warrants and share options granted to employees under the Company's Employees' Share Option Scheme.</t>
  </si>
  <si>
    <t>As at 31 March 2007, there were no outstanding warrants and share options which would have dilutive effects as they had expired, lapsed and become void and ceased to be exercisable after the expiry date or the exercisable period respectively. Accordingly, the diluted EPS was not computed for the current financial quarter and financial year-to-date as it was no longer applicable ("NA").</t>
  </si>
  <si>
    <t>24 May 2007</t>
  </si>
  <si>
    <t>a declaration that in respect of the purchase of treated water at less than the Designated Quantity on any given day, SYABAS is obliged to pay Konsortium ABASS a sum representing the difference between the actual quantity of water supplied by Konsortium ABASS and the minimum Designated Quantity calculated on a daily basis;</t>
  </si>
  <si>
    <t>Trade receivables</t>
  </si>
  <si>
    <t>Attributable to:</t>
  </si>
  <si>
    <t>31.3.2007</t>
  </si>
  <si>
    <t>Unaudited First Quarterly Financial Statements Ended 31 March 2007</t>
  </si>
  <si>
    <t xml:space="preserve">3 months </t>
  </si>
  <si>
    <t>Diluted EPS</t>
  </si>
  <si>
    <r>
      <t>FRS 119</t>
    </r>
    <r>
      <rPr>
        <sz val="7"/>
        <rFont val="Arial"/>
        <family val="2"/>
      </rPr>
      <t xml:space="preserve">2004 </t>
    </r>
    <r>
      <rPr>
        <sz val="10"/>
        <rFont val="Arial"/>
        <family val="2"/>
      </rPr>
      <t>(Revised)</t>
    </r>
  </si>
  <si>
    <t>Employee Benefits - Actuarial Gains and Losses, Group Plans and Disclosures</t>
  </si>
  <si>
    <t>Amendments to FRS 121</t>
  </si>
  <si>
    <t>Members' Shares in Co-operative Entities and Similar Instruments</t>
  </si>
  <si>
    <t>Capital repayment to the entitled shareholders of the Company via a cash distribution on the basis of RM0.65 cash for every one (1) existing Share held in the Company (after the Bonus Issue) via a reduction of the share capital of the Company pursuant to Section 64 of the Companies Act, 1965 which would result in the reduction of the par value of the Company Shares from RM1.00 to RM0.35 ("Capital Distribution"); and</t>
  </si>
  <si>
    <t>(The Bonus Issue and Capital Distribution are collectively known as the "Capital Repayment")</t>
  </si>
  <si>
    <t>Consolidation of the entire issued and paid-up share capital of the Company of RM411,142,895 comprising 1,174,693,986 ordinary shares of RM0.35 each (after the Capital Repayment) into 411,142,895 ordinary shares with par value of RM1.00 each ("Consolidated Shares") ("Consolidation of Shares").</t>
  </si>
  <si>
    <t>The effects of the above Capital Repayment are summarised as follows:-</t>
  </si>
  <si>
    <t>Decrease</t>
  </si>
  <si>
    <t>Effects on balance sheet</t>
  </si>
  <si>
    <t>Effects on cash flow statements</t>
  </si>
  <si>
    <t>Based on legal advice, the PNHB-Lanco members of the Consortium are of the view that it has a good case of defending the claim. The second Arbitration proceeding is currently ongoing in India.</t>
  </si>
  <si>
    <t xml:space="preserve">The comparative basic EPS has been restated to take into account the effects of the Bonus Issue and Consolidation of Shares retrospectively. </t>
  </si>
  <si>
    <t xml:space="preserve">The comparative diluted EPS has been restated to take into account the effects of the Bonus Issue and Consolidation of Shares retrospectively. </t>
  </si>
  <si>
    <t>Net cash used in operations</t>
  </si>
  <si>
    <r>
      <t>The adoption of the FRS 119</t>
    </r>
    <r>
      <rPr>
        <sz val="7"/>
        <rFont val="Arial"/>
        <family val="2"/>
      </rPr>
      <t>2004</t>
    </r>
    <r>
      <rPr>
        <sz val="10"/>
        <rFont val="Arial"/>
        <family val="0"/>
      </rPr>
      <t xml:space="preserve"> (Revised) does not have any significant impact on the financial statements of the Group.</t>
    </r>
  </si>
  <si>
    <t>The Company sold all the remaining 12,335,600 treasury shares in the open market for a total consideration of RM39,364,456 at an average re-sale price of RM3.19 per share. The net proceeds from the sale of treasury shares was utilised to partially fund the Capital Repayment.</t>
  </si>
  <si>
    <t>On 2 July 2003, Konajaya filed a suit against Perbadanan Urus Air Selangor Berhad ("PUAS Berhad"). PUAS Berhad called on a bank guarantee and demanded the bank (the issuer of the guarantee) to pay PUAS Berhad a sum of RM4,895,160 being the amount of a bank guarantee associated to a contract. On 12 March 2004, an inter-partes injunction was granted to Konajaya to stop the bank from honouring the bank guarantee.</t>
  </si>
  <si>
    <t xml:space="preserve">PUAS Berhad has instructed counsel to appeal against the decision of the High Court and the case is pending a hearing date from the Court of Appeal. </t>
  </si>
  <si>
    <t>Arising from the arbitration proceedings initiated by KHEC, both KHEC and the Consortium have each appointed a qualified civil engineer as their arbitrator respectively, and both arbitrators have selected a retired Judge of the High Court in Chennai, India as the third arbitrator who will also act as the presiding arbitrator of the arbitral tribunal. The arbitral tribunal was officially constituted on 24 September 2005. On 28 September 2005, the Company was informed that the arbitral tribunal has fixed the following dates for the filing of the arbitration cause papers as part of the preliminary procedural formalities:-</t>
  </si>
  <si>
    <t>claim by the claimant, KHEC to be filed before 4 October 2005;</t>
  </si>
  <si>
    <t>rejoinder by the respondent, the Consortium to be filed before 18 November 2005; and</t>
  </si>
  <si>
    <t>reply rejoinder by the claimant, KHEC to be filed before 5 December 2005.</t>
  </si>
  <si>
    <t>interests, costs and such further or other order as deemed fit by the Court.</t>
  </si>
  <si>
    <t>Property, plant and equipment are stated at cost, which comprises the acquisition cost and any incidental cost arising from the acquisition, less accumulated depreciation and impairment loss. No valuations have been undertaken in the prior years.</t>
  </si>
  <si>
    <t>Other receivables, deposits and prepayments</t>
  </si>
  <si>
    <t>Contingent liabilities and contingent assets</t>
  </si>
  <si>
    <t xml:space="preserve">ended </t>
  </si>
  <si>
    <t>Share capital</t>
  </si>
  <si>
    <t xml:space="preserve">Based on legal advice, the Consortium is of the view that the claim by KHEC is not sustainable. The Arbitration proceedings is currently ongoing in India. </t>
  </si>
  <si>
    <t>At the hearing on 22 November 2006, the High Court did not grant the injunction order applied for by JAKS-KDEB and instead proceeded to fix a date for Case-Management on 15 January 2007. However, the High Court had postponed the Case-Management to 13 February 2007 and subsequently to 22 March 2007.</t>
  </si>
  <si>
    <t>TOTAL EQUITY AND LIABILITIES</t>
  </si>
  <si>
    <t>Cash flows from investing activities</t>
  </si>
  <si>
    <t>Acquisition of a subsidiary</t>
  </si>
  <si>
    <t>Cash flows from financing activities</t>
  </si>
  <si>
    <t>Net change in cash &amp; cash equivalents</t>
  </si>
  <si>
    <t>Long-term receivables</t>
  </si>
  <si>
    <t>Tax payable</t>
  </si>
  <si>
    <t>Equity</t>
  </si>
  <si>
    <t>compensation</t>
  </si>
  <si>
    <t>Other income</t>
  </si>
  <si>
    <t>Segmental analysis is not presented as the Group is primarily involved in water related business and operates principally in Malaysia.</t>
  </si>
  <si>
    <t>At the hearing on 20 November 2006, the High Court fixed 22 November 2006 as the date to give its decision on the Inter-Partes application for injunction. The High Court also ordered that no ad-interim order extending the Ex-Parte injunction would be granted for the period from 20 November until 22 November 2006. This means that for this period, SYABAS was free to obtain its pipe supply from any source.</t>
  </si>
  <si>
    <t>Dividend paid</t>
  </si>
  <si>
    <t>At the hearing on 3 April 2007, the High Court allowed the Originating Summons filed by ABASS for judgement against SYABAS for the sum of RM635,265.59 and entered judgement against SYABAS for the said sum with costs.</t>
  </si>
  <si>
    <t>Prospect</t>
  </si>
  <si>
    <t xml:space="preserve"> </t>
  </si>
  <si>
    <t>Issue of shares:-</t>
  </si>
  <si>
    <t>Deposits held in trust</t>
  </si>
  <si>
    <t>Purchase of property, plant and equipment</t>
  </si>
  <si>
    <t>Proceeds from disposal of property, plant and equipment</t>
  </si>
  <si>
    <t>Cash &amp; cash equivalents at beginning of financial year</t>
  </si>
  <si>
    <t>I------------------------------------- Attributable to Equity Holders of the Company ---------------------------------I</t>
  </si>
  <si>
    <t xml:space="preserve">Contracts approved but not contracted for </t>
  </si>
  <si>
    <t>a)</t>
  </si>
  <si>
    <t>b)</t>
  </si>
  <si>
    <t>Goodwill on consolidation</t>
  </si>
  <si>
    <t>Shareholders' equity</t>
  </si>
  <si>
    <t>PUAS Berhad and SYABAS deny and refute all allegations raised by the Plaintiff in the Suit and have instructed their Solicitors to file an application vide Summons in Chambers dated 1 November 2006 to set aside the Ex-Parte Order and to vigorously defend themselves against the Plaintiff's claim on the day of the inter-partes hearing fixed on 7 November 2006.</t>
  </si>
  <si>
    <t>A3</t>
  </si>
  <si>
    <t>A4</t>
  </si>
  <si>
    <t>Construction revenue</t>
  </si>
  <si>
    <t>Purchase or disposal of quoted securities</t>
  </si>
  <si>
    <t>Government Support Loan</t>
  </si>
  <si>
    <t>By Order of the Board</t>
  </si>
  <si>
    <t>interests</t>
  </si>
  <si>
    <t>Share of results of jointly controlled</t>
  </si>
  <si>
    <t xml:space="preserve">a declaration that SYABAS is liable to pay Konsortium ABASS the total sum of RM73,549,373.41 being the sum due pursuant to invoices for the period from 31 December 2004 to 29 August 2005; </t>
  </si>
  <si>
    <t>The business of the Group is not subject to seasonal or cyclical fluctuation.</t>
  </si>
  <si>
    <t xml:space="preserve">KHEC, a sub-contractor for the Chennai Water Supply Augmentation Project 1 - Package III ("Chennai Project"), has initially referred certain disputed claims totaling Rs8,44,26,981 (equivalent to approximately RM6.75 million) against PNHB-LANCO-KHEC JV ("the Consortium"), a jointly controlled entity in India of the Company. </t>
  </si>
  <si>
    <t>Acquisition and disposal of property, plant and equipment</t>
  </si>
  <si>
    <t>Accumulated</t>
  </si>
  <si>
    <t>Depreciation</t>
  </si>
  <si>
    <t xml:space="preserve">Net Book </t>
  </si>
  <si>
    <t>Value</t>
  </si>
  <si>
    <t>Acquisition at cost</t>
  </si>
  <si>
    <t>Disposal at cost</t>
  </si>
  <si>
    <t>Share premium</t>
  </si>
  <si>
    <t>Total</t>
  </si>
  <si>
    <t>EXPLANATORY NOTES PURSUANT TO FRS 134</t>
  </si>
  <si>
    <t>(restated)</t>
  </si>
  <si>
    <t>Net cash inflow/(outflow) from investing activities</t>
  </si>
  <si>
    <t>Net cash (outflow)/inflow from financing activities</t>
  </si>
  <si>
    <t xml:space="preserve">At 31 March 2006 </t>
  </si>
  <si>
    <t>Capital repayment:-</t>
  </si>
  <si>
    <t>- Bonus issue</t>
  </si>
  <si>
    <t>- Capital distribution</t>
  </si>
  <si>
    <t>Capital distribution</t>
  </si>
  <si>
    <t>Kris Heavy Engineering &amp; Construction Sdn Bhd ("KHEC")</t>
  </si>
  <si>
    <t>Ex-Parte Summons-in-Chambers dated 6 October 2006 ("Ex-Parte SIC") and its supporting Affidavit affirmed on 6 October 2006;</t>
  </si>
  <si>
    <t>An Ex-Parte Injunction Order dated 18 October 2006 ("Ex-Parte Order");</t>
  </si>
  <si>
    <t>(hereinafter referred to as "the Suit")</t>
  </si>
  <si>
    <t>31.12.2006</t>
  </si>
  <si>
    <t>Share-based payment under ESOS</t>
  </si>
  <si>
    <t>Amended Statement of Claim filed on 18 October 2006; and</t>
  </si>
  <si>
    <t>-  deferred tax</t>
  </si>
  <si>
    <t>At the hearing on 4 April 2007, the High Court allowed the application for Discovery by JAKS-KDEB against PUAS and SYABAS and accordingly ordered the discovery and inspection of the SYABAS Concession Agreement.</t>
  </si>
  <si>
    <t>1)</t>
  </si>
  <si>
    <t>iii)</t>
  </si>
  <si>
    <t>iv)</t>
  </si>
  <si>
    <t>Bai' Bithaman Ajil Bonds</t>
  </si>
  <si>
    <t>Receipts from customers</t>
  </si>
  <si>
    <t>Bai' Bithaman Ajil Medium Term Notes</t>
  </si>
  <si>
    <t>Interest paid</t>
  </si>
  <si>
    <t>Profit before taxation</t>
  </si>
  <si>
    <t xml:space="preserve">Investment in a subsidiary </t>
  </si>
  <si>
    <t>- Exercise of ESOS</t>
  </si>
  <si>
    <t>earnings</t>
  </si>
  <si>
    <t>-  income tax</t>
  </si>
  <si>
    <t>(RM'000)</t>
  </si>
  <si>
    <t>('000)</t>
  </si>
  <si>
    <t>Current</t>
  </si>
  <si>
    <t>Debt and equity securities</t>
  </si>
  <si>
    <t>Tax recoverable</t>
  </si>
  <si>
    <t xml:space="preserve">entity </t>
  </si>
  <si>
    <t>Government grant</t>
  </si>
  <si>
    <t>Share</t>
  </si>
  <si>
    <t>Distributable</t>
  </si>
  <si>
    <t>Rights to Interest arising from Decommissioning, Restoration and Environmental Rehabilitation Funds</t>
  </si>
  <si>
    <t>Liabilities arising from Participating in a Specific Market - Waste Electrical and Electronic Equipment</t>
  </si>
  <si>
    <r>
      <t>Applying the Restatement Approach under FRS 129</t>
    </r>
    <r>
      <rPr>
        <sz val="7"/>
        <rFont val="Arial"/>
        <family val="2"/>
      </rPr>
      <t>2004</t>
    </r>
    <r>
      <rPr>
        <sz val="10"/>
        <rFont val="Arial"/>
        <family val="0"/>
      </rPr>
      <t xml:space="preserve"> Financial Reporting in Hyperinflationary Economies</t>
    </r>
  </si>
  <si>
    <t>Amount due from customers on construction contract</t>
  </si>
  <si>
    <t>Deposit from consumers</t>
  </si>
  <si>
    <t>With the continuing  efforts to reduce non-revenue water and increase collection, the Group expects the performance for the current financial year ending 31 December 2007 to be satisfactory.</t>
  </si>
  <si>
    <t xml:space="preserve">Subsequently, the Court fixed 27 November 2006 for the hearing of the Originating Summons filed by Konsortium ABASS as well as SYABAS's application to convert the proceedings from an Originating Summons into a Writ of Summons which would involve a full trial. However, the hearing was adjourned to 6 March 2007 and subsequently 3 April 2007.  </t>
  </si>
  <si>
    <t>On 22 March 2007, the High Court fixed the Case-Management for mention on 4 April 2007. The application by JAKS-KDEB for Discovery against PUAS and SYABAS and Inspection of SYABAS Concession Agreement was also heard on 22 March 2007 and a decision was fixed for hearing on 4 April 2007.</t>
  </si>
  <si>
    <t>Retained</t>
  </si>
  <si>
    <t xml:space="preserve">Reserve on </t>
  </si>
  <si>
    <t>consolidation</t>
  </si>
  <si>
    <t>Taxation:-</t>
  </si>
  <si>
    <t xml:space="preserve">  - Taxation for the period</t>
  </si>
  <si>
    <t>A13(a)</t>
  </si>
  <si>
    <t>Trade and other payables</t>
  </si>
  <si>
    <t>Deposits, bank and cash balances</t>
  </si>
  <si>
    <t>At the hearing on 7 November 2006 (the "Hearing"), the High Court on the application of the Plaintiff's Solicitors,  allowed an adjournment of the Hearing to 17 November 2006 to enable the Plaintiff to prepare a reply affidavit to the affidavit filed by the State Government of Selangor Darul Ehsan, the 3rd Defendant to the Suit. Subsequently, the Hearing was adjourned to 20 November 2006.</t>
  </si>
  <si>
    <t>Taxation</t>
  </si>
  <si>
    <t>Payments for operating expenses</t>
  </si>
  <si>
    <t>Payments to contractors</t>
  </si>
  <si>
    <t>reserves</t>
  </si>
  <si>
    <t xml:space="preserve">Minority </t>
  </si>
  <si>
    <t>equity</t>
  </si>
  <si>
    <t xml:space="preserve"> - Contracts approved and contracted for</t>
  </si>
  <si>
    <t xml:space="preserve"> - Concession fee</t>
  </si>
  <si>
    <t xml:space="preserve"> - Land use charges payment </t>
  </si>
  <si>
    <t xml:space="preserve"> - Annual charges payment</t>
  </si>
  <si>
    <t xml:space="preserve">Contracts approved and contracted for </t>
  </si>
  <si>
    <t>Earnings per share ("EPS")</t>
  </si>
  <si>
    <t>sen</t>
  </si>
  <si>
    <t>Condensed Consolidated Balance Sheets</t>
  </si>
  <si>
    <t>Note</t>
  </si>
  <si>
    <t>Secretary</t>
  </si>
  <si>
    <t xml:space="preserve">Kuala Lumpur </t>
  </si>
  <si>
    <t>As at</t>
  </si>
  <si>
    <t>Konajaya Sdn Bhd ('Konajaya')</t>
  </si>
  <si>
    <t>2)</t>
  </si>
  <si>
    <t>Redeemable Unsecured Bonds</t>
  </si>
  <si>
    <t>d)</t>
  </si>
  <si>
    <t>Vide the Ex-Parte SIC, the Plaintiff prays for the following:</t>
  </si>
  <si>
    <t>Costs to be costs in the cause;</t>
  </si>
  <si>
    <t>Such further and other relief as the Court deems fit.</t>
  </si>
  <si>
    <t>e)</t>
  </si>
  <si>
    <t>Hire-purchase</t>
  </si>
  <si>
    <t>in respect of the Suit, by the solicitors of JAKS-KDEB Consortium Sdn Bhd (the "Plaintiff" or "JAKS-KDEB") on 19 October 2006.</t>
  </si>
  <si>
    <t>Dividend</t>
  </si>
  <si>
    <t>The Second Arbitration is to be heard by a single arbitrator.</t>
  </si>
  <si>
    <t>The Second Arbitration Proceedings</t>
  </si>
  <si>
    <t>The First Arbitration Proceedings</t>
  </si>
  <si>
    <t>Commitment under the terms of the Concession Agreement:-</t>
  </si>
  <si>
    <t>Profits/(losses) on sale of unquoted investments and/or properties</t>
  </si>
  <si>
    <t>B7</t>
  </si>
  <si>
    <t>B8</t>
  </si>
  <si>
    <t>B9</t>
  </si>
  <si>
    <t>Borrowings and debt securities</t>
  </si>
  <si>
    <t>B10</t>
  </si>
  <si>
    <t>An order to immediately restrain PUAS Berhad and/or SYABAS whether by themselves, their agents, servants, directors, contractors, nominees and/or all related parties to PUAS Berhad and/or SYABAS and/or assignees and/or successors-in-title or otherwise howsoever by injunction be restrained from purchasing and/or obtaining and/or being given and/or dealing with and/or receiving all its requirements for the pipes (which includes straight pipes whether whole or in cut lengths of any material including but not limited to mild steel pipes) and fittings (which includes tees, bends, tapes, tapers, collars, flange adaptors, blank flanges, mechanical joints and similar accessories) in respect of all water projects being carried out or to be carried out in the State of Selangor including the Federal Territories of Kuala Lumpur and Putrajaya from any other entities except from the Plaintiff until the disposal of the Plaintiff's inter-parte application for an injunction;</t>
  </si>
  <si>
    <t>EXPLANATORY NOTES PURSUANT TO APPENDIX 9B OF THE LISTING REQUIREMENTS OF BURSA SECURITIES</t>
  </si>
  <si>
    <t>Deferred taxation</t>
  </si>
  <si>
    <t>Debt service reserve account</t>
  </si>
  <si>
    <t>Current assets</t>
  </si>
  <si>
    <t>Current liabilities</t>
  </si>
  <si>
    <t>Redeemable Unconvertible Junior Notes</t>
  </si>
  <si>
    <t>The disclosure requirements for explanatory notes for variances from profit forecast or profit guarantee are not applicable.</t>
  </si>
  <si>
    <t xml:space="preserve">Interest in jointly controlled entity </t>
  </si>
  <si>
    <t>v)</t>
  </si>
  <si>
    <t xml:space="preserve">During the current financial quarter under review, the Company issued 587,346,993 Shares pursuant to the Bonus Issue. The par value of the Company's Shares (after the Bonus Issue) was reduced from RM1.00 to RM0.35 following the Capital Repayment. The Company had immediately consolidated its entire issued and paid-up share capital of RM411,142,895 comprising 1,174,693,986 ordinary shares of RM0.35 each into 411,142,895 ordinary shares with par value of RM1.00 each. </t>
  </si>
  <si>
    <t xml:space="preserve">For the current financial quarter and financial year-to-date, the Group registered higher revenue of RM340.3 million compared with RM277.7 million reported in the preceding year's corresponding financial quarter, representing an increase of RM62.6 million or 22.5%. The increase in revenue was mainly attributed to higher billings on water revenue. </t>
  </si>
  <si>
    <t>Upon consultation with its solicitors on the prospect of filing an appeal, SYABAS has instructed its solicitors to proceed to file an appeal with the Court of Appeal.</t>
  </si>
  <si>
    <t>The Group reported a higher profit before taxation ("PBT") of RM40.8 million for the current financial quarter and financial year-to-date compared with RM21.3 million recorded in the preceding year's corresponding financial quarter, representing an increase of 19.5 million or 91.5%. The increase in PBT was mainly attributed to the increase in water revenue and higher other income.</t>
  </si>
  <si>
    <t>The Group reported a lower PBT of RM40.8 million compared with RM287.1 million registered in the immediate preceding financial quarter, representing a decrease of RM246.3 million or -85.8%. The decrease in PBT was mainly due to the non-recurring gain of RM205.8 million and the effect of the recognition of non revenue water works grant in the immediate preceding financial quarter. The non-recurring gain arose from the disposal of 1,750,000 ordinary shares of RM1.00 each in a subsidiary company, Puncak Niaga (M) Sdn Bhd to Arena Tekad Sdn Bhd pursuant to the Company's Capital Repayment exercise.</t>
  </si>
  <si>
    <t>Proceeds from disposal of unquoted investment</t>
  </si>
  <si>
    <t>Sale of treasury shares</t>
  </si>
  <si>
    <t>Net profit attributable to ordinary equity holders of the Company</t>
  </si>
  <si>
    <t>Basic EPS</t>
  </si>
  <si>
    <t>NA</t>
  </si>
  <si>
    <t>Term Loan</t>
  </si>
  <si>
    <t>The Statement of Claim lodged by KHEC had been subsequently revised from Rs8,44,26,981 (equivalent to approximately RM6.75 million) to Rs9,84,58,245 (equivalent to approximately RM7.88 million) whilst the counter-claim submitted by the Consortium, had also been revised as per the rejoinder, from Rs13,61,61,931 (equivalent to approximately RM10.89 million) to Rs13,63,39,505 (equivalent to approximately RM10.91 million).</t>
  </si>
  <si>
    <t>Basis of preparation and changes in accounting policies</t>
  </si>
  <si>
    <t>The interim financial statements are unaudited and have been prepared in accordance with the requirements of Financial Reporting Standard ("FRS") 134: Interim Financial Reporting and paragraph 9.22 of the Listing Requirements of Bursa Malaysia Securities Berhad ("Bursa Securities").</t>
  </si>
  <si>
    <t>During the current financial year under review:-</t>
  </si>
  <si>
    <t>Repurchase or resale of ordinary shares of the Company</t>
  </si>
  <si>
    <t>No contingent assets had arisen since 31 December 2006.</t>
  </si>
  <si>
    <t xml:space="preserve">   consumers</t>
  </si>
  <si>
    <t>As at 31.3.2007</t>
  </si>
  <si>
    <t>3 months ended 31.3.2007</t>
  </si>
  <si>
    <t>Capital Repayment and Consolidation of Shares</t>
  </si>
  <si>
    <t>Details of the Group's borrowings and debt securities as at 31 March 2007 are as follows:-</t>
  </si>
  <si>
    <t>(The Condensed Consolidated Income Statements  should be read in conjunction with the audited financial statements for the financial year ended 31 December 2006 and the accompanying explanatory notes attached to the interim financial statements.)</t>
  </si>
  <si>
    <t>(The Condensed Consolidated Balance Sheets should be read in conjunction with the audited financial statements for the financial year ended 31 December 2006 and the accompanying explanatory notes attached to the interim financial statements.)</t>
  </si>
  <si>
    <t>(The Condensed Consolidated Cash Flow Statements should be read in conjunction with the audited financial statements for the financial year ended 31 December 2006 and the accompanying explanatory notes attached to the interim financial statements.)</t>
  </si>
  <si>
    <t>(The Condensed Consolidated Statements of Changes in Equity should be read in conjunction with the audited financial statements for the financial year ended 31 December 2006 and the accompanying explanatory notes attached to the interim financial statements.)</t>
  </si>
  <si>
    <t>The interim financial statements should be read in conjunction with the audited financial statements for the financial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t>
  </si>
  <si>
    <t xml:space="preserve">The accounting policies and methods of computation adopted by the Group are consistent with those adopted in the preparation of financial statements for the financial year ended 31 December 2006, except for the adoption of the following revised FRS effective for the financial year beginning 1 January 2007:- </t>
  </si>
  <si>
    <t>The Group has not adopted the deferred FRS 139: Financial Instruments - Recognition and Measurement, and the following Amendments to FRS and Interpretations that were issued and are effective for financial periods beginning on or after 1 July 2007:-</t>
  </si>
  <si>
    <t>The auditors' report on the financial statements for the financial year ended 31 December 2006 was not qualified.</t>
  </si>
  <si>
    <t>JAKS-KDEB have commenced legal action against PUAS Berhad and SYABAS in respect of an agreement dated 25 October 2001 entered into between JAKS-KDEB and the State Government pertaining to the supply of pipes and fittings in the State of Selangor Darul Ehsan and the Federal Territories of Kuala Lumpur and Putrajaya.</t>
  </si>
  <si>
    <t>Construction contract expenses</t>
  </si>
  <si>
    <t>c)</t>
  </si>
  <si>
    <t>Profit from operations</t>
  </si>
  <si>
    <t>Off balance sheet financial instruments</t>
  </si>
  <si>
    <t>B11</t>
  </si>
  <si>
    <t>Material litigation</t>
  </si>
  <si>
    <t>B12</t>
  </si>
  <si>
    <t>B13</t>
  </si>
  <si>
    <t>A13</t>
  </si>
  <si>
    <t>Puncak Niaga Holdings Berhad (416087-U)</t>
  </si>
  <si>
    <t xml:space="preserve"> capital</t>
  </si>
  <si>
    <t xml:space="preserve"> premium</t>
  </si>
  <si>
    <t>Changes in estimates</t>
  </si>
  <si>
    <t>Changes in the composition of the Group</t>
  </si>
  <si>
    <t>At 31 March 2007</t>
  </si>
  <si>
    <t>At 1 January 2007</t>
  </si>
  <si>
    <t xml:space="preserve">KHEC had commenced a second arbitration proceedings against the PNHB-Lanco members of the Consortium ("the Second Arbitration") on the basis of the terms of the Joint Venture Agreement and the Supplemental Agreement to the Joint Venture Agreement dated 13 February 2003 and 26 March 2003 respectively, entered into between the Company, Lanco Infratech Limited and KHEC whereby KHEC is claiming for loss of profit (inclusive of interest and other cost) amounting to Rs5,44,32,916 (equivalent to approximately RM4.35 million) as they allege that they, despite being a 10% shareowner, received only 4.31% out of the total value of the contract works of the Chennai Project.  </t>
  </si>
  <si>
    <t>that judgement be entered for Konsortium ABASS for the total sum of RM73,549,373.41;</t>
  </si>
  <si>
    <t>Net cash outflow from operating activities</t>
  </si>
  <si>
    <t>Cash &amp; cash equivalents at end of financial period</t>
  </si>
  <si>
    <t>Options lapsed</t>
  </si>
  <si>
    <t>Net profit for the financial period</t>
  </si>
  <si>
    <t>Effects of adopting FRS 3</t>
  </si>
  <si>
    <t>Other material disclosures</t>
  </si>
  <si>
    <t>Share of results of associates</t>
  </si>
  <si>
    <t>Equity holders of the Company</t>
  </si>
  <si>
    <t xml:space="preserve">   to equity holders of the Company:</t>
  </si>
  <si>
    <t xml:space="preserve">Preference shares </t>
  </si>
  <si>
    <t>Equity attributable to equity holders of the Company</t>
  </si>
  <si>
    <t>Proceeds from borrowings</t>
  </si>
  <si>
    <t>Repayment of borrowings</t>
  </si>
  <si>
    <t>Payments to water treatment operators</t>
  </si>
  <si>
    <t>Property, plant &amp; equipment</t>
  </si>
  <si>
    <t>Cash flows from operating activities</t>
  </si>
  <si>
    <t>Supply and distribution of treated water to consumers</t>
  </si>
  <si>
    <t>Non-current</t>
  </si>
  <si>
    <t>In respect of current period:-</t>
  </si>
  <si>
    <t>Tax paid</t>
  </si>
  <si>
    <t>Interest received</t>
  </si>
  <si>
    <t>i)</t>
  </si>
  <si>
    <t>ii)</t>
  </si>
  <si>
    <t>Subsequent events</t>
  </si>
  <si>
    <t>A11</t>
  </si>
  <si>
    <t>a declaration that SYABAS pursuant to the PCCA is obliged to purchase treated water from Konsortium ABASS at no less than Designated Quantity on any given day;</t>
  </si>
  <si>
    <t xml:space="preserve">further and/or in the alternative, SYABAS do pay Konsortium ABASS general damages for breach of the PCCA; and </t>
  </si>
  <si>
    <t>vi)</t>
  </si>
  <si>
    <t>Purchase of unquoted investment</t>
  </si>
  <si>
    <t>JAKS-KDEB Consortium Sdn Bhd</t>
  </si>
  <si>
    <t>I------------------------Non-distributable----------------------I</t>
  </si>
  <si>
    <t>A6(b)</t>
  </si>
  <si>
    <t>Variances from profit forecast and profit guarantee</t>
  </si>
  <si>
    <t>That a date be fixed for the inter-partes hearing of the Plaintiff's application therein within 21 days from the date of the Ex-Parte Order; and</t>
  </si>
  <si>
    <t>The above prayers were allowed by the Court on the application of the Plaintiff's Ex-Parte SIC in the absence of PUAS Berhad and SYABAS or their Solicitors being present in Court on 18 October 2006. The Plaintiff's Ex-Parte Order was effective for a period of twenty-one (21) days from 18 October 2006 until the date of the inter-partes hearing which has been fixed on 7 November 2006.</t>
  </si>
  <si>
    <t xml:space="preserve">The solicitors for SYABAS had filed the Memorandum of Appearance on 26 January 2006. On 30 March 2006, Konsortium ABASS's solicitors served an application to amend prayer 4 of the Originating Summons [item (iv) above mentioned] whereby the judgement sum prayed for was amended to RM635,265.59. The Court granted order-in-terms to Konsortium ABASS's application on 12 April 2006. </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</si>
</sst>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0_);_(* \(#,##0.0\);_(* &quot;-&quot;??_);_(@_)"/>
    <numFmt numFmtId="185" formatCode="_(* #,##0_);_(* \(#,##0\);_(* &quot;-&quot;??_);_(@_)"/>
    <numFmt numFmtId="186" formatCode="_ * #,##0_ ;_ * \-#,##0_ ;_ * &quot;-&quot;??_ ;_ @_ "/>
    <numFmt numFmtId="187" formatCode="#,##0;[Red]\(#,##0\)"/>
    <numFmt numFmtId="188" formatCode="#,##0;\(#,##0\)"/>
    <numFmt numFmtId="189" formatCode="00000"/>
    <numFmt numFmtId="190" formatCode="0.0"/>
    <numFmt numFmtId="191" formatCode="0.000"/>
    <numFmt numFmtId="192" formatCode="0.0000"/>
    <numFmt numFmtId="193" formatCode="_(* #,##0.000_);_(* \(#,##0.000\);_(* &quot;-&quot;??_);_(@_)"/>
    <numFmt numFmtId="194" formatCode="_(* #,##0.0000_);_(* \(#,##0.0000\);_(* &quot;-&quot;??_);_(@_)"/>
    <numFmt numFmtId="195" formatCode="_(* #,##0.00000_);_(* \(#,##0.00000\);_(* &quot;-&quot;??_);_(@_)"/>
    <numFmt numFmtId="196" formatCode="_(* #,##0.000_);_(* \(#,##0.000\);_(* &quot;-&quot;???_);_(@_)"/>
    <numFmt numFmtId="197" formatCode="_(* #,##0.0_);_(* \(#,##0.0\);_(* &quot;-&quot;?_);_(@_)"/>
    <numFmt numFmtId="198" formatCode="_(* #,##0.000000_);_(* \(#,##0.000000\);_(* &quot;-&quot;??_);_(@_)"/>
    <numFmt numFmtId="199" formatCode="_(* #,##0.0000000_);_(* \(#,##0.0000000\);_(* &quot;-&quot;??_);_(@_)"/>
    <numFmt numFmtId="200" formatCode="&quot;Yes&quot;;&quot;Yes&quot;;&quot;No&quot;"/>
    <numFmt numFmtId="201" formatCode="&quot;True&quot;;&quot;True&quot;;&quot;False&quot;"/>
    <numFmt numFmtId="202" formatCode="&quot;On&quot;;&quot;On&quot;;&quot;Off&quot;"/>
    <numFmt numFmtId="203" formatCode="0.0%"/>
    <numFmt numFmtId="204" formatCode="#,##0_);[Red]\(#,##0\);\-"/>
    <numFmt numFmtId="205" formatCode="General_)"/>
    <numFmt numFmtId="206" formatCode="#,##0.0_);\(#,##0.0\)"/>
  </numFmts>
  <fonts count="10">
    <font>
      <sz val="10"/>
      <name val="Arial"/>
      <family val="0"/>
    </font>
    <font>
      <u val="single"/>
      <sz val="10"/>
      <name val="Arial"/>
      <family val="2"/>
    </font>
    <font>
      <b/>
      <u val="single"/>
      <sz val="10"/>
      <name val="Arial"/>
      <family val="2"/>
    </font>
    <font>
      <b/>
      <sz val="10"/>
      <name val="Arial"/>
      <family val="2"/>
    </font>
    <font>
      <i/>
      <sz val="10"/>
      <name val="Arial"/>
      <family val="2"/>
    </font>
    <font>
      <sz val="7"/>
      <name val="Arial"/>
      <family val="2"/>
    </font>
    <font>
      <u val="single"/>
      <sz val="10"/>
      <color indexed="12"/>
      <name val="Arial"/>
      <family val="0"/>
    </font>
    <font>
      <u val="single"/>
      <sz val="10"/>
      <color indexed="36"/>
      <name val="Arial"/>
      <family val="0"/>
    </font>
    <font>
      <u val="singleAccounting"/>
      <sz val="10"/>
      <name val="Arial"/>
      <family val="2"/>
    </font>
    <font>
      <sz val="12"/>
      <name val="Helv"/>
      <family val="0"/>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ouble"/>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5" fontId="9" fillId="0" borderId="0">
      <alignment/>
      <protection/>
    </xf>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0" fillId="0" borderId="1" xfId="0" applyBorder="1" applyAlignment="1">
      <alignment/>
    </xf>
    <xf numFmtId="43" fontId="0" fillId="0" borderId="0" xfId="15" applyAlignment="1">
      <alignment/>
    </xf>
    <xf numFmtId="0" fontId="3" fillId="0" borderId="0" xfId="0" applyFont="1" applyAlignment="1">
      <alignment/>
    </xf>
    <xf numFmtId="185" fontId="0" fillId="0" borderId="0" xfId="0" applyNumberFormat="1" applyAlignment="1">
      <alignment/>
    </xf>
    <xf numFmtId="185" fontId="0" fillId="0" borderId="0" xfId="15" applyNumberFormat="1" applyAlignment="1">
      <alignment/>
    </xf>
    <xf numFmtId="185" fontId="0" fillId="0" borderId="0" xfId="15" applyNumberFormat="1" applyBorder="1" applyAlignment="1">
      <alignment/>
    </xf>
    <xf numFmtId="185" fontId="0" fillId="0" borderId="2" xfId="15" applyNumberFormat="1" applyBorder="1" applyAlignment="1">
      <alignment/>
    </xf>
    <xf numFmtId="185" fontId="0" fillId="0" borderId="0" xfId="15" applyNumberFormat="1" applyFont="1" applyAlignment="1">
      <alignment/>
    </xf>
    <xf numFmtId="185" fontId="3" fillId="0" borderId="0" xfId="15" applyNumberFormat="1" applyFont="1" applyBorder="1" applyAlignment="1">
      <alignment/>
    </xf>
    <xf numFmtId="0" fontId="0" fillId="0" borderId="0" xfId="0" applyAlignment="1">
      <alignment horizontal="center"/>
    </xf>
    <xf numFmtId="0" fontId="0" fillId="0" borderId="3" xfId="0" applyBorder="1" applyAlignment="1">
      <alignment/>
    </xf>
    <xf numFmtId="0" fontId="0" fillId="0" borderId="0" xfId="0" applyBorder="1" applyAlignment="1">
      <alignment/>
    </xf>
    <xf numFmtId="0" fontId="0" fillId="0" borderId="0" xfId="0" applyAlignment="1">
      <alignment horizontal="justify" vertical="top" wrapText="1"/>
    </xf>
    <xf numFmtId="0" fontId="0" fillId="0" borderId="0" xfId="0" applyFont="1" applyAlignment="1">
      <alignment/>
    </xf>
    <xf numFmtId="185" fontId="0" fillId="0" borderId="0" xfId="15" applyNumberFormat="1" applyFont="1" applyBorder="1" applyAlignment="1">
      <alignment/>
    </xf>
    <xf numFmtId="185" fontId="0" fillId="0" borderId="3" xfId="15" applyNumberFormat="1" applyFont="1" applyBorder="1" applyAlignment="1">
      <alignment/>
    </xf>
    <xf numFmtId="0" fontId="3" fillId="0" borderId="0" xfId="0" applyFont="1" applyAlignment="1">
      <alignment horizontal="left"/>
    </xf>
    <xf numFmtId="15" fontId="0" fillId="0" borderId="0" xfId="0" applyNumberFormat="1" applyAlignment="1" quotePrefix="1">
      <alignment/>
    </xf>
    <xf numFmtId="185" fontId="3" fillId="0" borderId="4" xfId="15" applyNumberFormat="1" applyFont="1" applyBorder="1" applyAlignment="1">
      <alignment/>
    </xf>
    <xf numFmtId="185" fontId="3" fillId="0" borderId="0" xfId="15" applyNumberFormat="1" applyFont="1" applyAlignment="1">
      <alignment/>
    </xf>
    <xf numFmtId="185" fontId="0" fillId="0" borderId="3" xfId="15" applyNumberFormat="1" applyBorder="1" applyAlignment="1">
      <alignment/>
    </xf>
    <xf numFmtId="185" fontId="3" fillId="0" borderId="5" xfId="15" applyNumberFormat="1" applyFont="1" applyBorder="1" applyAlignment="1">
      <alignment/>
    </xf>
    <xf numFmtId="185" fontId="0" fillId="0" borderId="0" xfId="15" applyNumberFormat="1" applyAlignment="1">
      <alignment horizontal="center"/>
    </xf>
    <xf numFmtId="0" fontId="0" fillId="0" borderId="0" xfId="0" applyFont="1" applyAlignment="1">
      <alignment horizontal="center"/>
    </xf>
    <xf numFmtId="0" fontId="3" fillId="0" borderId="0" xfId="0" applyFont="1" applyAlignment="1">
      <alignment horizontal="center"/>
    </xf>
    <xf numFmtId="0" fontId="2" fillId="0" borderId="0" xfId="0" applyFont="1" applyAlignment="1">
      <alignment/>
    </xf>
    <xf numFmtId="185" fontId="0" fillId="0" borderId="1" xfId="15" applyNumberFormat="1" applyFont="1" applyBorder="1" applyAlignment="1">
      <alignment/>
    </xf>
    <xf numFmtId="0" fontId="0" fillId="0" borderId="0" xfId="0" applyBorder="1" applyAlignment="1">
      <alignment horizontal="center"/>
    </xf>
    <xf numFmtId="15" fontId="3" fillId="0" borderId="0" xfId="0" applyNumberFormat="1" applyFont="1" applyAlignment="1" quotePrefix="1">
      <alignment horizontal="center"/>
    </xf>
    <xf numFmtId="15" fontId="0" fillId="0" borderId="0" xfId="0" applyNumberFormat="1" applyFont="1" applyAlignment="1">
      <alignment horizontal="center"/>
    </xf>
    <xf numFmtId="0" fontId="3" fillId="0" borderId="0" xfId="0" applyFont="1" applyAlignment="1" quotePrefix="1">
      <alignment/>
    </xf>
    <xf numFmtId="16" fontId="3" fillId="0" borderId="0" xfId="0" applyNumberFormat="1" applyFont="1" applyAlignment="1">
      <alignment horizontal="center"/>
    </xf>
    <xf numFmtId="16" fontId="0" fillId="0" borderId="0" xfId="0" applyNumberFormat="1" applyAlignment="1" quotePrefix="1">
      <alignment horizontal="center"/>
    </xf>
    <xf numFmtId="16" fontId="3" fillId="0" borderId="0" xfId="0" applyNumberFormat="1" applyFont="1" applyAlignment="1" quotePrefix="1">
      <alignment horizontal="center"/>
    </xf>
    <xf numFmtId="0" fontId="3" fillId="0" borderId="3" xfId="0" applyFont="1" applyBorder="1" applyAlignment="1">
      <alignment horizontal="center"/>
    </xf>
    <xf numFmtId="15" fontId="3" fillId="0" borderId="0" xfId="0" applyNumberFormat="1" applyFont="1" applyAlignment="1">
      <alignment horizontal="center"/>
    </xf>
    <xf numFmtId="15" fontId="0" fillId="0" borderId="0" xfId="0" applyNumberFormat="1" applyFont="1" applyAlignment="1" quotePrefix="1">
      <alignment horizontal="center"/>
    </xf>
    <xf numFmtId="0" fontId="0" fillId="0" borderId="0" xfId="0" applyAlignment="1" quotePrefix="1">
      <alignment/>
    </xf>
    <xf numFmtId="0" fontId="3" fillId="0" borderId="0" xfId="0" applyFont="1" applyBorder="1" applyAlignment="1" quotePrefix="1">
      <alignment/>
    </xf>
    <xf numFmtId="0" fontId="3" fillId="0" borderId="0" xfId="0" applyFont="1" applyBorder="1" applyAlignment="1">
      <alignment/>
    </xf>
    <xf numFmtId="0" fontId="0" fillId="0" borderId="0" xfId="0" applyAlignment="1" quotePrefix="1">
      <alignment horizontal="center"/>
    </xf>
    <xf numFmtId="0" fontId="3" fillId="0" borderId="0" xfId="0" applyFont="1" applyAlignment="1" quotePrefix="1">
      <alignment horizontal="center"/>
    </xf>
    <xf numFmtId="185" fontId="0" fillId="0" borderId="4" xfId="15" applyNumberFormat="1" applyBorder="1" applyAlignment="1">
      <alignment/>
    </xf>
    <xf numFmtId="185" fontId="0" fillId="0" borderId="3" xfId="15" applyNumberFormat="1" applyBorder="1" applyAlignment="1">
      <alignment horizontal="center"/>
    </xf>
    <xf numFmtId="185" fontId="0" fillId="0" borderId="0" xfId="15" applyNumberFormat="1" applyBorder="1" applyAlignment="1">
      <alignment horizontal="center"/>
    </xf>
    <xf numFmtId="185" fontId="3" fillId="0" borderId="3" xfId="15" applyNumberFormat="1" applyFont="1" applyBorder="1" applyAlignment="1">
      <alignment/>
    </xf>
    <xf numFmtId="185" fontId="3" fillId="0" borderId="0" xfId="15" applyNumberFormat="1" applyFont="1" applyAlignment="1">
      <alignment horizontal="center"/>
    </xf>
    <xf numFmtId="185" fontId="3" fillId="0" borderId="3" xfId="15" applyNumberFormat="1" applyFont="1" applyBorder="1" applyAlignment="1">
      <alignment horizontal="center"/>
    </xf>
    <xf numFmtId="185" fontId="3" fillId="0" borderId="0" xfId="15" applyNumberFormat="1" applyFont="1" applyBorder="1" applyAlignment="1">
      <alignment horizontal="center"/>
    </xf>
    <xf numFmtId="185" fontId="3" fillId="0" borderId="6" xfId="15" applyNumberFormat="1" applyFont="1" applyBorder="1" applyAlignment="1">
      <alignment/>
    </xf>
    <xf numFmtId="185" fontId="0" fillId="0" borderId="1" xfId="15" applyNumberFormat="1" applyBorder="1" applyAlignment="1">
      <alignment/>
    </xf>
    <xf numFmtId="185" fontId="3" fillId="0" borderId="1" xfId="15" applyNumberFormat="1" applyFont="1" applyBorder="1" applyAlignment="1">
      <alignment/>
    </xf>
    <xf numFmtId="185" fontId="0" fillId="0" borderId="7" xfId="15" applyNumberFormat="1" applyBorder="1" applyAlignment="1">
      <alignment/>
    </xf>
    <xf numFmtId="185" fontId="3" fillId="0" borderId="8" xfId="15" applyNumberFormat="1" applyFont="1" applyBorder="1" applyAlignment="1">
      <alignment/>
    </xf>
    <xf numFmtId="185" fontId="0" fillId="0" borderId="9" xfId="15" applyNumberFormat="1" applyBorder="1" applyAlignment="1">
      <alignment/>
    </xf>
    <xf numFmtId="185" fontId="3" fillId="0" borderId="4" xfId="15" applyNumberFormat="1" applyFont="1" applyBorder="1" applyAlignment="1">
      <alignment horizontal="center"/>
    </xf>
    <xf numFmtId="185" fontId="0" fillId="0" borderId="4" xfId="15" applyNumberFormat="1" applyBorder="1" applyAlignment="1">
      <alignment horizontal="center"/>
    </xf>
    <xf numFmtId="185" fontId="0" fillId="0" borderId="5" xfId="15" applyNumberFormat="1" applyBorder="1" applyAlignment="1">
      <alignment/>
    </xf>
    <xf numFmtId="43" fontId="3" fillId="0" borderId="0" xfId="0" applyNumberFormat="1" applyFont="1" applyBorder="1" applyAlignment="1">
      <alignment horizontal="center"/>
    </xf>
    <xf numFmtId="185" fontId="0" fillId="0" borderId="0" xfId="15" applyNumberFormat="1" applyFont="1" applyBorder="1" applyAlignment="1">
      <alignment/>
    </xf>
    <xf numFmtId="185" fontId="0" fillId="0" borderId="10" xfId="15" applyNumberFormat="1" applyBorder="1" applyAlignment="1">
      <alignment/>
    </xf>
    <xf numFmtId="0" fontId="3" fillId="0" borderId="0" xfId="0" applyFont="1" applyAlignment="1">
      <alignment horizontal="justify" vertical="top" wrapText="1"/>
    </xf>
    <xf numFmtId="0" fontId="0" fillId="0" borderId="0" xfId="0" applyFont="1" applyBorder="1" applyAlignment="1">
      <alignment/>
    </xf>
    <xf numFmtId="185" fontId="0" fillId="0" borderId="0" xfId="0" applyNumberFormat="1" applyFont="1" applyBorder="1" applyAlignment="1">
      <alignment/>
    </xf>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0" fillId="0" borderId="11" xfId="0" applyBorder="1" applyAlignment="1">
      <alignment/>
    </xf>
    <xf numFmtId="0" fontId="0" fillId="0" borderId="2" xfId="0" applyBorder="1" applyAlignment="1">
      <alignment/>
    </xf>
    <xf numFmtId="185" fontId="3" fillId="0" borderId="0" xfId="15" applyNumberFormat="1" applyFont="1" applyFill="1" applyBorder="1" applyAlignment="1">
      <alignment horizontal="center"/>
    </xf>
    <xf numFmtId="185" fontId="3" fillId="0" borderId="2" xfId="15" applyNumberFormat="1" applyFont="1" applyFill="1" applyBorder="1" applyAlignment="1">
      <alignment horizontal="center"/>
    </xf>
    <xf numFmtId="185" fontId="3" fillId="0" borderId="3" xfId="15" applyNumberFormat="1" applyFont="1" applyFill="1" applyBorder="1" applyAlignment="1">
      <alignment horizontal="center"/>
    </xf>
    <xf numFmtId="185" fontId="3" fillId="0" borderId="11" xfId="15" applyNumberFormat="1"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quotePrefix="1">
      <alignment horizontal="center"/>
    </xf>
    <xf numFmtId="0" fontId="0" fillId="0" borderId="0" xfId="0" applyBorder="1" applyAlignment="1" quotePrefix="1">
      <alignment horizontal="center"/>
    </xf>
    <xf numFmtId="43" fontId="3" fillId="0" borderId="0" xfId="0" applyNumberFormat="1" applyFont="1" applyBorder="1" applyAlignment="1">
      <alignment/>
    </xf>
    <xf numFmtId="43" fontId="0" fillId="0" borderId="0" xfId="0" applyNumberFormat="1" applyFont="1" applyBorder="1" applyAlignment="1">
      <alignment/>
    </xf>
    <xf numFmtId="185" fontId="3" fillId="0" borderId="0" xfId="0" applyNumberFormat="1" applyFont="1" applyBorder="1" applyAlignment="1">
      <alignment/>
    </xf>
    <xf numFmtId="185" fontId="0" fillId="0" borderId="0" xfId="0" applyNumberFormat="1" applyBorder="1" applyAlignment="1">
      <alignment/>
    </xf>
    <xf numFmtId="0" fontId="3" fillId="0" borderId="0" xfId="0" applyFont="1" applyBorder="1" applyAlignment="1">
      <alignment horizontal="left"/>
    </xf>
    <xf numFmtId="0" fontId="0" fillId="0" borderId="0" xfId="0" applyBorder="1" applyAlignment="1">
      <alignment horizontal="justify" vertical="top" wrapText="1"/>
    </xf>
    <xf numFmtId="0" fontId="0" fillId="0" borderId="0" xfId="0" applyBorder="1" applyAlignment="1">
      <alignment vertical="top"/>
    </xf>
    <xf numFmtId="16" fontId="0" fillId="0" borderId="0" xfId="0" applyNumberFormat="1" applyFont="1" applyAlignment="1">
      <alignment horizontal="center"/>
    </xf>
    <xf numFmtId="185" fontId="0" fillId="0" borderId="0" xfId="15" applyNumberFormat="1" applyFont="1" applyAlignment="1">
      <alignment horizontal="center"/>
    </xf>
    <xf numFmtId="185" fontId="0" fillId="0" borderId="3" xfId="15" applyNumberFormat="1" applyFont="1" applyBorder="1" applyAlignment="1">
      <alignment horizontal="center"/>
    </xf>
    <xf numFmtId="185" fontId="0" fillId="0" borderId="0" xfId="15" applyNumberFormat="1" applyFont="1" applyFill="1" applyBorder="1" applyAlignment="1">
      <alignment horizontal="center"/>
    </xf>
    <xf numFmtId="185" fontId="0" fillId="0" borderId="0" xfId="15" applyNumberFormat="1" applyFont="1" applyBorder="1" applyAlignment="1">
      <alignment horizontal="center"/>
    </xf>
    <xf numFmtId="185" fontId="0" fillId="0" borderId="2" xfId="15" applyNumberFormat="1" applyFont="1" applyFill="1" applyBorder="1" applyAlignment="1">
      <alignment horizontal="center"/>
    </xf>
    <xf numFmtId="185" fontId="0" fillId="0" borderId="3" xfId="15" applyNumberFormat="1" applyFont="1" applyFill="1" applyBorder="1" applyAlignment="1">
      <alignment horizontal="center"/>
    </xf>
    <xf numFmtId="185" fontId="0" fillId="0" borderId="11" xfId="15" applyNumberFormat="1" applyFont="1" applyFill="1" applyBorder="1" applyAlignment="1">
      <alignment horizontal="center"/>
    </xf>
    <xf numFmtId="0" fontId="0" fillId="0" borderId="0" xfId="0" applyFill="1" applyBorder="1" applyAlignment="1">
      <alignment/>
    </xf>
    <xf numFmtId="0" fontId="4" fillId="0" borderId="0" xfId="0" applyFont="1" applyAlignment="1">
      <alignment horizontal="center"/>
    </xf>
    <xf numFmtId="185" fontId="3" fillId="0" borderId="12" xfId="15" applyNumberFormat="1" applyFont="1" applyBorder="1" applyAlignment="1">
      <alignment/>
    </xf>
    <xf numFmtId="0" fontId="0" fillId="0" borderId="0" xfId="0" applyFont="1" applyAlignment="1">
      <alignment horizontal="justify" vertical="top" wrapText="1"/>
    </xf>
    <xf numFmtId="185" fontId="0" fillId="0" borderId="0" xfId="15" applyNumberFormat="1" applyAlignment="1">
      <alignment horizontal="right"/>
    </xf>
    <xf numFmtId="185" fontId="0" fillId="0" borderId="0" xfId="15" applyNumberFormat="1" applyFont="1" applyFill="1" applyAlignment="1">
      <alignment/>
    </xf>
    <xf numFmtId="0" fontId="0" fillId="0" borderId="0" xfId="0" applyFont="1" applyFill="1" applyAlignment="1">
      <alignment/>
    </xf>
    <xf numFmtId="185" fontId="0" fillId="0" borderId="0" xfId="15" applyNumberFormat="1" applyFont="1" applyFill="1" applyBorder="1" applyAlignment="1">
      <alignment/>
    </xf>
    <xf numFmtId="185" fontId="0" fillId="0" borderId="3" xfId="15" applyNumberFormat="1" applyFont="1" applyFill="1" applyBorder="1" applyAlignment="1">
      <alignment/>
    </xf>
    <xf numFmtId="185" fontId="3" fillId="0" borderId="6" xfId="15" applyNumberFormat="1" applyFont="1" applyBorder="1" applyAlignment="1">
      <alignment horizontal="center"/>
    </xf>
    <xf numFmtId="185" fontId="0" fillId="0" borderId="7" xfId="15" applyNumberFormat="1" applyBorder="1" applyAlignment="1">
      <alignment horizontal="center"/>
    </xf>
    <xf numFmtId="185" fontId="3" fillId="0" borderId="12" xfId="15" applyNumberFormat="1" applyFont="1" applyBorder="1" applyAlignment="1">
      <alignment horizontal="center"/>
    </xf>
    <xf numFmtId="185" fontId="0" fillId="0" borderId="10" xfId="15" applyNumberFormat="1" applyBorder="1" applyAlignment="1">
      <alignment horizontal="center"/>
    </xf>
    <xf numFmtId="185" fontId="3" fillId="0" borderId="13" xfId="15" applyNumberFormat="1" applyFont="1" applyBorder="1" applyAlignment="1">
      <alignment horizontal="center"/>
    </xf>
    <xf numFmtId="185" fontId="0" fillId="0" borderId="14" xfId="15" applyNumberFormat="1" applyBorder="1" applyAlignment="1">
      <alignment horizontal="center"/>
    </xf>
    <xf numFmtId="185" fontId="3" fillId="0" borderId="8" xfId="15" applyNumberFormat="1" applyFont="1" applyBorder="1" applyAlignment="1">
      <alignment horizontal="center"/>
    </xf>
    <xf numFmtId="185" fontId="0" fillId="0" borderId="9" xfId="15" applyNumberFormat="1" applyBorder="1" applyAlignment="1">
      <alignment horizontal="center"/>
    </xf>
    <xf numFmtId="0" fontId="0" fillId="0" borderId="0" xfId="0" applyFont="1" applyAlignment="1">
      <alignment horizontal="left" vertical="top"/>
    </xf>
    <xf numFmtId="185" fontId="3" fillId="0" borderId="0" xfId="15" applyNumberFormat="1" applyFont="1" applyFill="1" applyAlignment="1">
      <alignment/>
    </xf>
    <xf numFmtId="185" fontId="0" fillId="0" borderId="3" xfId="15" applyNumberFormat="1" applyFont="1" applyBorder="1" applyAlignment="1">
      <alignment horizontal="center"/>
    </xf>
    <xf numFmtId="185" fontId="0" fillId="0" borderId="5" xfId="15" applyNumberFormat="1" applyFont="1" applyBorder="1" applyAlignment="1">
      <alignment/>
    </xf>
    <xf numFmtId="0" fontId="3" fillId="0" borderId="0" xfId="0" applyFont="1" applyAlignment="1">
      <alignment horizontal="center" vertical="top" wrapText="1"/>
    </xf>
    <xf numFmtId="0" fontId="3" fillId="0" borderId="0" xfId="0" applyFont="1" applyFill="1" applyAlignment="1">
      <alignment horizontal="center"/>
    </xf>
    <xf numFmtId="0" fontId="3" fillId="0" borderId="0" xfId="0" applyFont="1" applyAlignment="1">
      <alignment horizontal="left" vertical="top"/>
    </xf>
    <xf numFmtId="185" fontId="8" fillId="0" borderId="0" xfId="15" applyNumberFormat="1" applyFont="1" applyAlignment="1">
      <alignment horizontal="center"/>
    </xf>
    <xf numFmtId="185" fontId="8" fillId="0" borderId="0" xfId="15" applyNumberFormat="1" applyFont="1" applyAlignment="1">
      <alignment/>
    </xf>
    <xf numFmtId="0" fontId="0" fillId="0" borderId="4" xfId="0" applyBorder="1" applyAlignment="1">
      <alignment/>
    </xf>
    <xf numFmtId="0" fontId="0" fillId="0" borderId="0" xfId="0" applyFill="1" applyAlignment="1">
      <alignment/>
    </xf>
    <xf numFmtId="0" fontId="3" fillId="0" borderId="0" xfId="0" applyFont="1" applyAlignment="1">
      <alignment/>
    </xf>
    <xf numFmtId="0" fontId="0" fillId="0" borderId="5" xfId="0" applyBorder="1" applyAlignment="1">
      <alignment/>
    </xf>
    <xf numFmtId="185" fontId="3" fillId="0" borderId="2" xfId="15" applyNumberFormat="1" applyFont="1" applyBorder="1" applyAlignment="1">
      <alignment horizontal="center"/>
    </xf>
    <xf numFmtId="185" fontId="0" fillId="0" borderId="2" xfId="15" applyNumberFormat="1" applyFont="1" applyBorder="1" applyAlignment="1">
      <alignment horizontal="center"/>
    </xf>
    <xf numFmtId="185" fontId="3" fillId="0" borderId="5" xfId="0" applyNumberFormat="1" applyFont="1" applyBorder="1" applyAlignment="1">
      <alignment/>
    </xf>
    <xf numFmtId="43" fontId="3" fillId="0" borderId="4" xfId="0" applyNumberFormat="1" applyFont="1" applyBorder="1" applyAlignment="1">
      <alignment/>
    </xf>
    <xf numFmtId="43" fontId="0" fillId="0" borderId="4" xfId="0" applyNumberFormat="1" applyFont="1" applyBorder="1" applyAlignment="1">
      <alignment/>
    </xf>
    <xf numFmtId="185" fontId="0" fillId="0" borderId="10" xfId="0" applyNumberFormat="1" applyFont="1" applyBorder="1" applyAlignment="1">
      <alignment/>
    </xf>
    <xf numFmtId="185" fontId="0" fillId="0" borderId="5" xfId="0" applyNumberFormat="1" applyFont="1" applyBorder="1" applyAlignment="1">
      <alignment/>
    </xf>
    <xf numFmtId="0" fontId="4" fillId="0" borderId="0" xfId="0" applyFont="1" applyFill="1" applyAlignment="1">
      <alignment horizontal="center"/>
    </xf>
    <xf numFmtId="185" fontId="3" fillId="0" borderId="0" xfId="15" applyNumberFormat="1" applyFont="1" applyFill="1" applyAlignment="1">
      <alignment horizontal="center"/>
    </xf>
    <xf numFmtId="185" fontId="0" fillId="0" borderId="0" xfId="15" applyNumberFormat="1" applyFill="1" applyAlignment="1">
      <alignment/>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horizontal="left" vertical="top"/>
    </xf>
    <xf numFmtId="185" fontId="0" fillId="0" borderId="0" xfId="15" applyNumberFormat="1" applyFill="1" applyBorder="1" applyAlignment="1">
      <alignment horizontal="center"/>
    </xf>
    <xf numFmtId="185" fontId="3" fillId="0" borderId="12" xfId="15" applyNumberFormat="1" applyFont="1" applyFill="1" applyBorder="1" applyAlignment="1">
      <alignment horizontal="center"/>
    </xf>
    <xf numFmtId="43" fontId="3" fillId="0" borderId="0" xfId="0" applyNumberFormat="1" applyFont="1" applyFill="1" applyBorder="1" applyAlignment="1">
      <alignment/>
    </xf>
    <xf numFmtId="43" fontId="0" fillId="0" borderId="0" xfId="0" applyNumberFormat="1" applyFont="1" applyFill="1" applyBorder="1" applyAlignment="1">
      <alignment/>
    </xf>
    <xf numFmtId="43" fontId="0" fillId="0" borderId="0" xfId="0" applyNumberFormat="1" applyFont="1" applyFill="1" applyBorder="1" applyAlignment="1">
      <alignment horizontal="center"/>
    </xf>
    <xf numFmtId="185" fontId="0" fillId="0" borderId="3" xfId="15" applyNumberFormat="1" applyFill="1" applyBorder="1" applyAlignment="1">
      <alignment/>
    </xf>
    <xf numFmtId="185" fontId="3" fillId="0" borderId="0" xfId="15" applyNumberFormat="1" applyFont="1" applyFill="1" applyBorder="1" applyAlignment="1">
      <alignment/>
    </xf>
    <xf numFmtId="185" fontId="3" fillId="0" borderId="3" xfId="15" applyNumberFormat="1" applyFont="1" applyFill="1" applyBorder="1" applyAlignment="1">
      <alignment/>
    </xf>
    <xf numFmtId="185" fontId="3" fillId="0" borderId="5" xfId="15" applyNumberFormat="1" applyFont="1" applyFill="1" applyBorder="1" applyAlignment="1">
      <alignment/>
    </xf>
    <xf numFmtId="185" fontId="0" fillId="0" borderId="5" xfId="15" applyNumberFormat="1" applyFill="1" applyBorder="1" applyAlignment="1">
      <alignment/>
    </xf>
    <xf numFmtId="185" fontId="0" fillId="0" borderId="5" xfId="15" applyNumberFormat="1" applyFont="1" applyFill="1" applyBorder="1" applyAlignment="1">
      <alignment/>
    </xf>
    <xf numFmtId="43" fontId="3" fillId="0" borderId="0" xfId="0" applyNumberFormat="1" applyFont="1" applyFill="1" applyBorder="1" applyAlignment="1">
      <alignment horizontal="right"/>
    </xf>
    <xf numFmtId="0" fontId="2" fillId="0" borderId="0" xfId="0" applyFont="1" applyAlignment="1">
      <alignment horizontal="center" vertical="top" wrapText="1"/>
    </xf>
    <xf numFmtId="185" fontId="3" fillId="0" borderId="0" xfId="15" applyNumberFormat="1" applyFont="1" applyAlignment="1">
      <alignment horizontal="justify" vertical="top" wrapText="1"/>
    </xf>
    <xf numFmtId="185" fontId="3" fillId="0" borderId="11" xfId="15" applyNumberFormat="1" applyFont="1" applyBorder="1" applyAlignment="1">
      <alignment horizontal="justify" vertical="top" wrapText="1"/>
    </xf>
    <xf numFmtId="185" fontId="3" fillId="0" borderId="15" xfId="15" applyNumberFormat="1" applyFont="1" applyBorder="1" applyAlignment="1">
      <alignment horizontal="justify" vertical="top" wrapText="1"/>
    </xf>
    <xf numFmtId="185" fontId="3" fillId="0" borderId="0" xfId="15" applyNumberFormat="1" applyFont="1" applyFill="1" applyAlignment="1">
      <alignment horizontal="right"/>
    </xf>
    <xf numFmtId="185" fontId="3" fillId="0" borderId="4" xfId="15" applyNumberFormat="1" applyFont="1" applyBorder="1" applyAlignment="1">
      <alignment horizontal="right"/>
    </xf>
    <xf numFmtId="185" fontId="3" fillId="0" borderId="6" xfId="15" applyNumberFormat="1" applyFont="1" applyBorder="1" applyAlignment="1">
      <alignment horizontal="right"/>
    </xf>
    <xf numFmtId="185" fontId="3" fillId="0" borderId="12" xfId="0" applyNumberFormat="1" applyFont="1" applyFill="1" applyBorder="1" applyAlignment="1">
      <alignment horizontal="right"/>
    </xf>
    <xf numFmtId="185" fontId="3" fillId="0" borderId="8" xfId="15" applyNumberFormat="1" applyFont="1" applyBorder="1" applyAlignment="1">
      <alignment horizontal="right"/>
    </xf>
    <xf numFmtId="185" fontId="3" fillId="0" borderId="5" xfId="15" applyNumberFormat="1" applyFont="1" applyBorder="1" applyAlignment="1">
      <alignment horizontal="right"/>
    </xf>
    <xf numFmtId="43" fontId="3" fillId="0" borderId="4" xfId="0" applyNumberFormat="1" applyFont="1" applyBorder="1" applyAlignment="1">
      <alignment horizontal="right"/>
    </xf>
    <xf numFmtId="185" fontId="3" fillId="0" borderId="1" xfId="15" applyNumberFormat="1" applyFont="1" applyBorder="1" applyAlignment="1">
      <alignment horizontal="right"/>
    </xf>
    <xf numFmtId="185" fontId="3" fillId="0" borderId="0" xfId="0" applyNumberFormat="1" applyFont="1" applyBorder="1" applyAlignment="1">
      <alignment horizontal="right"/>
    </xf>
    <xf numFmtId="185" fontId="3" fillId="0" borderId="3" xfId="15" applyNumberFormat="1" applyFont="1" applyBorder="1" applyAlignment="1">
      <alignment horizontal="right"/>
    </xf>
    <xf numFmtId="0" fontId="3" fillId="0" borderId="0" xfId="0" applyFont="1" applyAlignment="1">
      <alignment horizontal="center"/>
    </xf>
    <xf numFmtId="0" fontId="3"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Border="1" applyAlignment="1">
      <alignment horizontal="center" wrapText="1"/>
    </xf>
    <xf numFmtId="0" fontId="0" fillId="0" borderId="0" xfId="0" applyAlignment="1">
      <alignment vertical="top" wrapText="1"/>
    </xf>
    <xf numFmtId="0" fontId="0" fillId="0" borderId="0" xfId="0" applyFill="1" applyAlignment="1">
      <alignment horizontal="justify" vertical="top" wrapText="1"/>
    </xf>
    <xf numFmtId="0" fontId="0" fillId="0" borderId="0" xfId="0" applyFont="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wrapText="1"/>
    </xf>
    <xf numFmtId="0" fontId="2" fillId="0" borderId="0" xfId="0" applyFont="1" applyAlignment="1">
      <alignment horizontal="left" vertical="top" wrapText="1"/>
    </xf>
    <xf numFmtId="0" fontId="0" fillId="0" borderId="0" xfId="0" applyFont="1" applyFill="1" applyAlignment="1">
      <alignment horizontal="justify" vertical="top"/>
    </xf>
    <xf numFmtId="0" fontId="3" fillId="0" borderId="3" xfId="0" applyFont="1" applyFill="1" applyBorder="1" applyAlignment="1">
      <alignment horizontal="justify" vertical="top" wrapText="1"/>
    </xf>
    <xf numFmtId="0" fontId="2" fillId="0" borderId="0" xfId="0" applyFont="1" applyFill="1" applyAlignment="1">
      <alignment horizontal="left" wrapText="1"/>
    </xf>
    <xf numFmtId="0" fontId="0" fillId="0" borderId="0" xfId="0" applyBorder="1" applyAlignment="1">
      <alignment horizontal="justify" vertical="top" wrapText="1"/>
    </xf>
    <xf numFmtId="0" fontId="0" fillId="0" borderId="0" xfId="0" applyFont="1" applyBorder="1" applyAlignment="1">
      <alignment vertical="justify" wrapText="1"/>
    </xf>
    <xf numFmtId="0" fontId="3" fillId="0" borderId="0" xfId="0" applyFont="1" applyBorder="1" applyAlignment="1">
      <alignment horizontal="center"/>
    </xf>
    <xf numFmtId="0" fontId="0" fillId="0" borderId="0" xfId="0" applyFont="1" applyBorder="1" applyAlignment="1">
      <alignment horizontal="justify" vertical="top" wrapText="1"/>
    </xf>
    <xf numFmtId="0" fontId="0" fillId="0" borderId="0" xfId="0" applyAlignment="1">
      <alignment horizontal="justify" vertical="top"/>
    </xf>
    <xf numFmtId="0" fontId="1" fillId="0" borderId="0" xfId="0" applyFont="1" applyAlignment="1">
      <alignment horizontal="justify" vertical="top" wrapText="1"/>
    </xf>
  </cellXfs>
  <cellStyles count="9">
    <cellStyle name="Normal" xfId="0"/>
    <cellStyle name="Comma" xfId="15"/>
    <cellStyle name="Comma [0]" xfId="16"/>
    <cellStyle name="Currency" xfId="17"/>
    <cellStyle name="Currency [0]" xfId="18"/>
    <cellStyle name="Custom - Style8"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klim\My%20Documents\klse\YE%202007\Bursa%20M'sia\conso-March%202007%20(15.5.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amort"/>
      <sheetName val="NE-amort 2"/>
      <sheetName val="Sheet1"/>
      <sheetName val="Warrant"/>
      <sheetName val="TS-disposal"/>
      <sheetName val="PNSB-Amort"/>
      <sheetName val="Rev adj"/>
      <sheetName val="PNSB - adj"/>
      <sheetName val="PNSB-CF"/>
      <sheetName val="PNSB - PL aft adj"/>
      <sheetName val="PNSB-BS aft adj"/>
      <sheetName val="Puas - CJE"/>
      <sheetName val="PUAS - PL aft CJE"/>
      <sheetName val="PUAS - BS aft CJE"/>
      <sheetName val="Syabas - CJE"/>
      <sheetName val="Syabas - PL aft CJE"/>
      <sheetName val="Syabas - BS aft CJE"/>
      <sheetName val="Syabas-CF aft CJE"/>
      <sheetName val="Sum-PL"/>
      <sheetName val="P&amp;L"/>
      <sheetName val="Reclass"/>
      <sheetName val="Gp adj"/>
      <sheetName val="Reclass-PL"/>
      <sheetName val="BSheet"/>
      <sheetName val="BS-AC"/>
      <sheetName val="ConAdj"/>
      <sheetName val="ConAdj-2 PPE&amp;PDE"/>
      <sheetName val="Proof of MII"/>
      <sheetName val="Gain on disposal of 17.5% PNSB"/>
      <sheetName val="Gain on disposal of Asso"/>
      <sheetName val="Interco"/>
      <sheetName val="cashflow"/>
      <sheetName val="NA"/>
      <sheetName val="KLSE_CPL"/>
      <sheetName val="KLSE-CBS"/>
      <sheetName val="KLSE-CCF"/>
      <sheetName val="KLSE-CCSOCIE"/>
      <sheetName val="KLSE-FI-note"/>
      <sheetName val="analysi-PL"/>
      <sheetName val="share-2006"/>
      <sheetName val="W-avg sh"/>
      <sheetName val="press-E"/>
    </sheetNames>
    <sheetDataSet>
      <sheetData sheetId="23">
        <row r="4">
          <cell r="R4">
            <v>1495524016.6451726</v>
          </cell>
        </row>
        <row r="5">
          <cell r="R5">
            <v>20071039.53</v>
          </cell>
        </row>
        <row r="6">
          <cell r="R6">
            <v>8238071.35</v>
          </cell>
        </row>
        <row r="7">
          <cell r="R7">
            <v>1270154437.9169307</v>
          </cell>
        </row>
        <row r="8">
          <cell r="R8">
            <v>312267967.73</v>
          </cell>
        </row>
        <row r="10">
          <cell r="R10">
            <v>286250000</v>
          </cell>
        </row>
        <row r="11">
          <cell r="R11">
            <v>9898906.599</v>
          </cell>
        </row>
        <row r="17">
          <cell r="R17">
            <v>311407687.77</v>
          </cell>
        </row>
        <row r="18">
          <cell r="R18">
            <v>480916000</v>
          </cell>
        </row>
        <row r="19">
          <cell r="R19">
            <v>185811923.92000002</v>
          </cell>
        </row>
        <row r="23">
          <cell r="R23">
            <v>83866315.96</v>
          </cell>
        </row>
        <row r="26">
          <cell r="R26">
            <v>10806695.00000003</v>
          </cell>
        </row>
        <row r="28">
          <cell r="R28">
            <v>5198040.200000018</v>
          </cell>
        </row>
        <row r="29">
          <cell r="R29">
            <v>215540134.17</v>
          </cell>
        </row>
        <row r="30">
          <cell r="R30">
            <v>189464014.40000004</v>
          </cell>
        </row>
        <row r="31">
          <cell r="R31">
            <v>1305923.64</v>
          </cell>
        </row>
        <row r="32">
          <cell r="R32">
            <v>0</v>
          </cell>
        </row>
        <row r="36">
          <cell r="R36">
            <v>0</v>
          </cell>
        </row>
        <row r="38">
          <cell r="R38">
            <v>430437538.53000003</v>
          </cell>
        </row>
        <row r="39">
          <cell r="R39">
            <v>355884824.81</v>
          </cell>
        </row>
        <row r="44">
          <cell r="R44">
            <v>240921718.09000003</v>
          </cell>
        </row>
        <row r="45">
          <cell r="R45">
            <v>185147896.23000002</v>
          </cell>
        </row>
        <row r="48">
          <cell r="R48">
            <v>3447773.4</v>
          </cell>
        </row>
        <row r="51">
          <cell r="R51">
            <v>-1.862645149230957E-09</v>
          </cell>
        </row>
        <row r="52">
          <cell r="R52">
            <v>228554546.86999995</v>
          </cell>
        </row>
        <row r="53">
          <cell r="R53">
            <v>319280972</v>
          </cell>
        </row>
        <row r="54">
          <cell r="R54">
            <v>0</v>
          </cell>
        </row>
        <row r="56">
          <cell r="R56">
            <v>0</v>
          </cell>
        </row>
        <row r="59">
          <cell r="R59">
            <v>1022851.74</v>
          </cell>
        </row>
        <row r="67">
          <cell r="R67">
            <v>411142895</v>
          </cell>
        </row>
        <row r="68">
          <cell r="R68">
            <v>102878221.22</v>
          </cell>
        </row>
        <row r="69">
          <cell r="R69">
            <v>0</v>
          </cell>
        </row>
        <row r="70">
          <cell r="R70">
            <v>0</v>
          </cell>
        </row>
        <row r="71">
          <cell r="R71">
            <v>0</v>
          </cell>
        </row>
        <row r="73">
          <cell r="R73">
            <v>0</v>
          </cell>
        </row>
        <row r="77">
          <cell r="R77">
            <v>30374365.912643842</v>
          </cell>
        </row>
        <row r="79">
          <cell r="R79">
            <v>0</v>
          </cell>
        </row>
        <row r="80">
          <cell r="R80">
            <v>-395897921.27</v>
          </cell>
        </row>
        <row r="81">
          <cell r="R81">
            <v>1059800523.3552356</v>
          </cell>
        </row>
        <row r="89">
          <cell r="R89">
            <v>73612373.52</v>
          </cell>
        </row>
        <row r="90">
          <cell r="R90">
            <v>0</v>
          </cell>
        </row>
        <row r="91">
          <cell r="R91">
            <v>116204327</v>
          </cell>
        </row>
        <row r="92">
          <cell r="R92">
            <v>10586582.26</v>
          </cell>
        </row>
        <row r="93">
          <cell r="R93">
            <v>0</v>
          </cell>
        </row>
        <row r="94">
          <cell r="R94">
            <v>998877150</v>
          </cell>
        </row>
        <row r="95">
          <cell r="R95">
            <v>829798590.58</v>
          </cell>
        </row>
        <row r="97">
          <cell r="R97">
            <v>0</v>
          </cell>
        </row>
        <row r="98">
          <cell r="R98">
            <v>272217585.25</v>
          </cell>
        </row>
        <row r="99">
          <cell r="R99">
            <v>322121703.9012416</v>
          </cell>
        </row>
        <row r="100">
          <cell r="R100">
            <v>418897817</v>
          </cell>
        </row>
        <row r="101">
          <cell r="R101">
            <v>249487926.71</v>
          </cell>
        </row>
        <row r="102">
          <cell r="R102">
            <v>16324333.1</v>
          </cell>
        </row>
        <row r="104">
          <cell r="R104">
            <v>178241306.3019821</v>
          </cell>
        </row>
      </sheetData>
      <sheetData sheetId="31">
        <row r="10">
          <cell r="X10">
            <v>439436476</v>
          </cell>
        </row>
        <row r="11">
          <cell r="X11">
            <v>0</v>
          </cell>
        </row>
        <row r="12">
          <cell r="S12">
            <v>0</v>
          </cell>
        </row>
        <row r="13">
          <cell r="X13">
            <v>17171764.13</v>
          </cell>
        </row>
        <row r="15">
          <cell r="X15">
            <v>0</v>
          </cell>
        </row>
        <row r="16">
          <cell r="X16">
            <v>-104587372</v>
          </cell>
        </row>
        <row r="17">
          <cell r="X17">
            <v>-220861905</v>
          </cell>
        </row>
        <row r="19">
          <cell r="X19">
            <v>-159222213.29</v>
          </cell>
        </row>
        <row r="21">
          <cell r="X21">
            <v>-27470989</v>
          </cell>
        </row>
        <row r="22">
          <cell r="X22">
            <v>2780025</v>
          </cell>
        </row>
        <row r="23">
          <cell r="S23">
            <v>0</v>
          </cell>
        </row>
        <row r="24">
          <cell r="S24">
            <v>0</v>
          </cell>
        </row>
        <row r="27">
          <cell r="X27">
            <v>-1231628</v>
          </cell>
        </row>
        <row r="30">
          <cell r="X30">
            <v>11153066.249999981</v>
          </cell>
        </row>
        <row r="36">
          <cell r="X36">
            <v>0</v>
          </cell>
        </row>
        <row r="44">
          <cell r="X44">
            <v>457370000</v>
          </cell>
        </row>
        <row r="45">
          <cell r="X45">
            <v>243838</v>
          </cell>
        </row>
        <row r="48">
          <cell r="X48">
            <v>-12002399</v>
          </cell>
        </row>
        <row r="53">
          <cell r="X53">
            <v>-98748017</v>
          </cell>
        </row>
        <row r="54">
          <cell r="X54">
            <v>-37370000</v>
          </cell>
        </row>
        <row r="58">
          <cell r="X58">
            <v>-337229.22</v>
          </cell>
        </row>
        <row r="72">
          <cell r="X72">
            <v>26616814</v>
          </cell>
        </row>
        <row r="74">
          <cell r="X74">
            <v>0</v>
          </cell>
        </row>
        <row r="77">
          <cell r="X77">
            <v>0</v>
          </cell>
        </row>
        <row r="80">
          <cell r="X80">
            <v>0</v>
          </cell>
        </row>
        <row r="85">
          <cell r="X85">
            <v>0</v>
          </cell>
        </row>
        <row r="88">
          <cell r="X88">
            <v>55587135.25</v>
          </cell>
        </row>
        <row r="89">
          <cell r="X89">
            <v>-763551091</v>
          </cell>
        </row>
        <row r="94">
          <cell r="X94">
            <v>-1082497</v>
          </cell>
        </row>
        <row r="104">
          <cell r="X104">
            <v>-1799727.919999957</v>
          </cell>
        </row>
        <row r="107">
          <cell r="X107">
            <v>-69575257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O58"/>
  <sheetViews>
    <sheetView view="pageBreakPreview" zoomScaleSheetLayoutView="100" workbookViewId="0" topLeftCell="A1">
      <pane xSplit="3" ySplit="8" topLeftCell="D9" activePane="bottomRight" state="frozen"/>
      <selection pane="topLeft" activeCell="I154" sqref="I154"/>
      <selection pane="topRight" activeCell="I154" sqref="I154"/>
      <selection pane="bottomLeft" activeCell="I154" sqref="I154"/>
      <selection pane="bottomRight" activeCell="N9" sqref="N9"/>
    </sheetView>
  </sheetViews>
  <sheetFormatPr defaultColWidth="9.140625" defaultRowHeight="12.75"/>
  <cols>
    <col min="3" max="3" width="12.57421875" style="0" customWidth="1"/>
    <col min="5" max="5" width="5.7109375" style="0" customWidth="1"/>
    <col min="6" max="6" width="7.00390625" style="0" customWidth="1"/>
    <col min="7" max="7" width="2.57421875" style="0" customWidth="1"/>
    <col min="8" max="8" width="10.57421875" style="0" customWidth="1"/>
    <col min="9" max="9" width="2.28125" style="0" customWidth="1"/>
    <col min="10" max="10" width="10.421875" style="0" customWidth="1"/>
    <col min="11" max="11" width="4.00390625" style="0" customWidth="1"/>
    <col min="12" max="12" width="10.7109375" style="0" customWidth="1"/>
    <col min="13" max="13" width="1.8515625" style="0" customWidth="1"/>
    <col min="14" max="14" width="11.28125" style="0" bestFit="1" customWidth="1"/>
    <col min="15" max="15" width="2.00390625" style="0" customWidth="1"/>
  </cols>
  <sheetData>
    <row r="2" ht="12.75">
      <c r="B2" s="3" t="s">
        <v>352</v>
      </c>
    </row>
    <row r="3" ht="12.75">
      <c r="B3" s="3" t="s">
        <v>125</v>
      </c>
    </row>
    <row r="4" ht="12.75">
      <c r="B4" s="26" t="s">
        <v>37</v>
      </c>
    </row>
    <row r="5" ht="12.75">
      <c r="B5" s="26"/>
    </row>
    <row r="6" spans="2:14" ht="12.75">
      <c r="B6" s="26"/>
      <c r="H6" s="163" t="s">
        <v>75</v>
      </c>
      <c r="I6" s="163"/>
      <c r="J6" s="163"/>
      <c r="L6" s="163" t="s">
        <v>75</v>
      </c>
      <c r="M6" s="163"/>
      <c r="N6" s="163"/>
    </row>
    <row r="7" spans="2:14" ht="12.75">
      <c r="B7" s="26"/>
      <c r="H7" s="34" t="s">
        <v>124</v>
      </c>
      <c r="J7" s="33" t="s">
        <v>74</v>
      </c>
      <c r="L7" s="34" t="s">
        <v>124</v>
      </c>
      <c r="N7" s="33" t="s">
        <v>74</v>
      </c>
    </row>
    <row r="8" spans="6:14" ht="12.75">
      <c r="F8" s="25" t="s">
        <v>277</v>
      </c>
      <c r="H8" s="25" t="s">
        <v>9</v>
      </c>
      <c r="I8" s="14"/>
      <c r="J8" s="24" t="s">
        <v>9</v>
      </c>
      <c r="K8" s="14"/>
      <c r="L8" s="25" t="s">
        <v>9</v>
      </c>
      <c r="M8" s="14"/>
      <c r="N8" s="24" t="s">
        <v>9</v>
      </c>
    </row>
    <row r="9" spans="6:14" ht="12.75">
      <c r="F9" s="25"/>
      <c r="H9" s="25" t="s">
        <v>47</v>
      </c>
      <c r="I9" s="14"/>
      <c r="J9" s="24" t="s">
        <v>47</v>
      </c>
      <c r="K9" s="14"/>
      <c r="L9" s="25" t="s">
        <v>47</v>
      </c>
      <c r="M9" s="14"/>
      <c r="N9" s="24" t="s">
        <v>47</v>
      </c>
    </row>
    <row r="10" spans="8:12" ht="12.75">
      <c r="H10" s="3"/>
      <c r="L10" s="3"/>
    </row>
    <row r="11" spans="2:14" ht="12.75">
      <c r="B11" t="s">
        <v>12</v>
      </c>
      <c r="F11" s="93" t="s">
        <v>259</v>
      </c>
      <c r="H11" s="47">
        <v>340295</v>
      </c>
      <c r="I11" s="5"/>
      <c r="J11" s="23">
        <v>277714</v>
      </c>
      <c r="K11" s="5"/>
      <c r="L11" s="47">
        <v>340295</v>
      </c>
      <c r="M11" s="5"/>
      <c r="N11" s="23">
        <v>277714</v>
      </c>
    </row>
    <row r="12" spans="8:14" ht="12.75">
      <c r="H12" s="20"/>
      <c r="I12" s="5"/>
      <c r="J12" s="5"/>
      <c r="K12" s="5"/>
      <c r="L12" s="20"/>
      <c r="M12" s="5"/>
      <c r="N12" s="5"/>
    </row>
    <row r="13" spans="2:14" ht="12.75">
      <c r="B13" t="s">
        <v>168</v>
      </c>
      <c r="F13" s="93"/>
      <c r="H13" s="49">
        <v>35428</v>
      </c>
      <c r="I13" s="6"/>
      <c r="J13" s="45">
        <v>21561</v>
      </c>
      <c r="K13" s="5"/>
      <c r="L13" s="49">
        <v>35428</v>
      </c>
      <c r="M13" s="6"/>
      <c r="N13" s="45">
        <v>21561</v>
      </c>
    </row>
    <row r="14" spans="8:14" ht="12.75">
      <c r="H14" s="20"/>
      <c r="I14" s="5"/>
      <c r="J14" s="5"/>
      <c r="K14" s="5"/>
      <c r="L14" s="20"/>
      <c r="M14" s="5"/>
      <c r="N14" s="5"/>
    </row>
    <row r="15" spans="2:14" ht="12.75">
      <c r="B15" t="s">
        <v>14</v>
      </c>
      <c r="F15" s="93"/>
      <c r="H15" s="130">
        <v>-182527</v>
      </c>
      <c r="I15" s="5"/>
      <c r="J15" s="23">
        <v>-155678</v>
      </c>
      <c r="K15" s="5"/>
      <c r="L15" s="130">
        <v>-182527</v>
      </c>
      <c r="M15" s="5"/>
      <c r="N15" s="23">
        <v>-155678</v>
      </c>
    </row>
    <row r="16" spans="6:14" ht="12.75">
      <c r="F16" s="93"/>
      <c r="H16" s="47"/>
      <c r="I16" s="5"/>
      <c r="J16" s="23"/>
      <c r="K16" s="5"/>
      <c r="L16" s="47"/>
      <c r="M16" s="5"/>
      <c r="N16" s="23"/>
    </row>
    <row r="17" spans="2:14" ht="12.75">
      <c r="B17" t="s">
        <v>343</v>
      </c>
      <c r="F17" s="93"/>
      <c r="H17" s="47">
        <v>-12604</v>
      </c>
      <c r="I17" s="5"/>
      <c r="J17" s="23">
        <v>-15122</v>
      </c>
      <c r="K17" s="5"/>
      <c r="L17" s="47">
        <v>-12604</v>
      </c>
      <c r="M17" s="5"/>
      <c r="N17" s="23">
        <v>-15122</v>
      </c>
    </row>
    <row r="18" spans="8:14" ht="12.75">
      <c r="H18" s="20"/>
      <c r="I18" s="5"/>
      <c r="J18" s="5"/>
      <c r="K18" s="5"/>
      <c r="L18" s="20"/>
      <c r="M18" s="5"/>
      <c r="N18" s="5"/>
    </row>
    <row r="19" spans="2:14" ht="12.75">
      <c r="B19" t="s">
        <v>100</v>
      </c>
      <c r="F19" s="93"/>
      <c r="H19" s="48">
        <v>-81754</v>
      </c>
      <c r="I19" s="21"/>
      <c r="J19" s="44">
        <v>-60535</v>
      </c>
      <c r="K19" s="21"/>
      <c r="L19" s="48">
        <v>-81754</v>
      </c>
      <c r="M19" s="21"/>
      <c r="N19" s="44">
        <v>-60535</v>
      </c>
    </row>
    <row r="20" spans="8:14" ht="12.75">
      <c r="H20" s="20"/>
      <c r="I20" s="5"/>
      <c r="J20" s="5"/>
      <c r="K20" s="5"/>
      <c r="L20" s="20"/>
      <c r="M20" s="5"/>
      <c r="N20" s="5"/>
    </row>
    <row r="21" spans="2:14" ht="12.75">
      <c r="B21" t="s">
        <v>345</v>
      </c>
      <c r="H21" s="47">
        <f>SUM(H11:H19)</f>
        <v>98838</v>
      </c>
      <c r="I21" s="5"/>
      <c r="J21" s="23">
        <f>SUM(J11:J19)</f>
        <v>67940</v>
      </c>
      <c r="K21" s="5"/>
      <c r="L21" s="47">
        <f>SUM(L11:L19)</f>
        <v>98838</v>
      </c>
      <c r="M21" s="5"/>
      <c r="N21" s="23">
        <f>SUM(N11:N19)</f>
        <v>67940</v>
      </c>
    </row>
    <row r="22" spans="8:14" ht="12.75">
      <c r="H22" s="20"/>
      <c r="I22" s="5"/>
      <c r="J22" s="5"/>
      <c r="K22" s="5"/>
      <c r="L22" s="20"/>
      <c r="M22" s="5"/>
      <c r="N22" s="5"/>
    </row>
    <row r="23" spans="2:14" ht="12.75">
      <c r="B23" t="s">
        <v>36</v>
      </c>
      <c r="F23" s="93"/>
      <c r="H23" s="130">
        <v>-58010</v>
      </c>
      <c r="I23" s="5"/>
      <c r="J23" s="23">
        <v>-46458</v>
      </c>
      <c r="K23" s="5"/>
      <c r="L23" s="130">
        <v>-58010</v>
      </c>
      <c r="M23" s="5"/>
      <c r="N23" s="23">
        <v>-46458</v>
      </c>
    </row>
    <row r="24" spans="8:14" ht="12.75">
      <c r="H24" s="20"/>
      <c r="I24" s="5"/>
      <c r="J24" s="5"/>
      <c r="K24" s="5"/>
      <c r="L24" s="20"/>
      <c r="M24" s="5"/>
      <c r="N24" s="5"/>
    </row>
    <row r="25" spans="2:14" ht="12.75">
      <c r="B25" t="s">
        <v>367</v>
      </c>
      <c r="H25" s="20">
        <v>0</v>
      </c>
      <c r="I25" s="5"/>
      <c r="J25" s="5">
        <v>-150</v>
      </c>
      <c r="K25" s="5"/>
      <c r="L25" s="20">
        <v>0</v>
      </c>
      <c r="M25" s="5"/>
      <c r="N25" s="5">
        <v>-150</v>
      </c>
    </row>
    <row r="26" spans="8:14" ht="12.75">
      <c r="H26" s="20"/>
      <c r="I26" s="5"/>
      <c r="J26" s="5"/>
      <c r="K26" s="5"/>
      <c r="L26" s="20"/>
      <c r="M26" s="5"/>
      <c r="N26" s="5"/>
    </row>
    <row r="27" spans="2:14" ht="12.75">
      <c r="B27" t="s">
        <v>194</v>
      </c>
      <c r="H27" s="20"/>
      <c r="I27" s="5"/>
      <c r="J27" s="5"/>
      <c r="K27" s="5"/>
      <c r="L27" s="20"/>
      <c r="M27" s="5"/>
      <c r="N27" s="5"/>
    </row>
    <row r="28" spans="2:14" ht="12.75">
      <c r="B28" t="s">
        <v>242</v>
      </c>
      <c r="H28" s="48">
        <v>-40</v>
      </c>
      <c r="I28" s="21"/>
      <c r="J28" s="111">
        <v>-56</v>
      </c>
      <c r="K28" s="21"/>
      <c r="L28" s="48">
        <v>-40</v>
      </c>
      <c r="M28" s="21"/>
      <c r="N28" s="111">
        <v>-56</v>
      </c>
    </row>
    <row r="29" spans="8:14" ht="12.75">
      <c r="H29" s="20"/>
      <c r="I29" s="5"/>
      <c r="J29" s="5"/>
      <c r="K29" s="5"/>
      <c r="L29" s="20"/>
      <c r="M29" s="5"/>
      <c r="N29" s="5"/>
    </row>
    <row r="30" spans="2:14" ht="12.75">
      <c r="B30" t="s">
        <v>232</v>
      </c>
      <c r="H30" s="49">
        <f>SUM(H21:H28)</f>
        <v>40788</v>
      </c>
      <c r="I30" s="5"/>
      <c r="J30" s="45">
        <f>SUM(J21:J28)</f>
        <v>21276</v>
      </c>
      <c r="K30" s="5"/>
      <c r="L30" s="49">
        <f>SUM(L21:L28)</f>
        <v>40788</v>
      </c>
      <c r="M30" s="5"/>
      <c r="N30" s="45">
        <f>SUM(N21:N28)</f>
        <v>21276</v>
      </c>
    </row>
    <row r="31" spans="8:14" ht="12.75">
      <c r="H31" s="20"/>
      <c r="I31" s="5"/>
      <c r="J31" s="5"/>
      <c r="K31" s="5"/>
      <c r="L31" s="20"/>
      <c r="M31" s="5"/>
      <c r="N31" s="5"/>
    </row>
    <row r="32" spans="2:14" ht="12.75">
      <c r="B32" t="s">
        <v>257</v>
      </c>
      <c r="H32" s="20"/>
      <c r="I32" s="5"/>
      <c r="J32" s="5"/>
      <c r="K32" s="5"/>
      <c r="L32" s="20"/>
      <c r="M32" s="5"/>
      <c r="N32" s="5"/>
    </row>
    <row r="33" spans="2:14" ht="12.75">
      <c r="B33" t="s">
        <v>258</v>
      </c>
      <c r="F33" s="93"/>
      <c r="H33" s="50">
        <v>-2973</v>
      </c>
      <c r="I33" s="51"/>
      <c r="J33" s="27">
        <v>-656</v>
      </c>
      <c r="K33" s="51"/>
      <c r="L33" s="52">
        <v>-2973</v>
      </c>
      <c r="M33" s="51"/>
      <c r="N33" s="53">
        <v>-656</v>
      </c>
    </row>
    <row r="34" spans="2:14" ht="12.75">
      <c r="B34" t="s">
        <v>70</v>
      </c>
      <c r="F34" s="93"/>
      <c r="H34" s="54">
        <v>-3377</v>
      </c>
      <c r="I34" s="21"/>
      <c r="J34" s="16">
        <v>-6142</v>
      </c>
      <c r="K34" s="21"/>
      <c r="L34" s="46">
        <v>-3377</v>
      </c>
      <c r="M34" s="21"/>
      <c r="N34" s="55">
        <v>-6142</v>
      </c>
    </row>
    <row r="35" spans="8:14" ht="12.75">
      <c r="H35" s="9"/>
      <c r="I35" s="6"/>
      <c r="J35" s="6"/>
      <c r="K35" s="6"/>
      <c r="L35" s="9"/>
      <c r="M35" s="6"/>
      <c r="N35" s="6"/>
    </row>
    <row r="36" spans="6:14" ht="12.75">
      <c r="F36" s="93" t="s">
        <v>66</v>
      </c>
      <c r="H36" s="46">
        <f>SUM(H33:H35)</f>
        <v>-6350</v>
      </c>
      <c r="I36" s="21"/>
      <c r="J36" s="21">
        <f>SUM(J33:J35)</f>
        <v>-6798</v>
      </c>
      <c r="K36" s="21"/>
      <c r="L36" s="46">
        <f>SUM(L33:L35)</f>
        <v>-6350</v>
      </c>
      <c r="M36" s="21"/>
      <c r="N36" s="21">
        <f>SUM(N33:N35)</f>
        <v>-6798</v>
      </c>
    </row>
    <row r="37" spans="8:14" ht="12.75">
      <c r="H37" s="9"/>
      <c r="I37" s="6"/>
      <c r="J37" s="6"/>
      <c r="K37" s="6"/>
      <c r="L37" s="9"/>
      <c r="M37" s="6"/>
      <c r="N37" s="6"/>
    </row>
    <row r="38" spans="2:14" ht="13.5" thickBot="1">
      <c r="B38" s="3" t="s">
        <v>26</v>
      </c>
      <c r="H38" s="56">
        <f>+H30+H36</f>
        <v>34438</v>
      </c>
      <c r="I38" s="43"/>
      <c r="J38" s="57">
        <f>+J30+J36</f>
        <v>14478</v>
      </c>
      <c r="K38" s="43"/>
      <c r="L38" s="56">
        <f>+L30+L36</f>
        <v>34438</v>
      </c>
      <c r="M38" s="43"/>
      <c r="N38" s="57">
        <f>+N30+N36</f>
        <v>14478</v>
      </c>
    </row>
    <row r="39" spans="8:14" ht="12.75">
      <c r="H39" s="20"/>
      <c r="I39" s="5"/>
      <c r="J39" s="5"/>
      <c r="K39" s="5"/>
      <c r="L39" s="20"/>
      <c r="M39" s="5"/>
      <c r="N39" s="5"/>
    </row>
    <row r="40" spans="8:12" ht="12.75">
      <c r="H40" s="3"/>
      <c r="L40" s="3"/>
    </row>
    <row r="41" spans="2:12" ht="12.75">
      <c r="B41" t="s">
        <v>123</v>
      </c>
      <c r="H41" s="3"/>
      <c r="L41" s="3"/>
    </row>
    <row r="42" spans="2:15" ht="12.75">
      <c r="B42" t="s">
        <v>368</v>
      </c>
      <c r="H42" s="20">
        <v>30375</v>
      </c>
      <c r="I42" s="5"/>
      <c r="J42" s="5">
        <v>8895</v>
      </c>
      <c r="K42" s="5"/>
      <c r="L42" s="20">
        <v>30375</v>
      </c>
      <c r="M42" s="5"/>
      <c r="N42" s="5">
        <v>8895</v>
      </c>
      <c r="O42" s="5"/>
    </row>
    <row r="43" spans="2:15" ht="12.75">
      <c r="B43" t="s">
        <v>79</v>
      </c>
      <c r="H43" s="46">
        <v>4063</v>
      </c>
      <c r="I43" s="21"/>
      <c r="J43" s="21">
        <v>5583</v>
      </c>
      <c r="K43" s="21"/>
      <c r="L43" s="46">
        <v>4063</v>
      </c>
      <c r="M43" s="21"/>
      <c r="N43" s="21">
        <v>5583</v>
      </c>
      <c r="O43" s="5"/>
    </row>
    <row r="44" spans="2:15" ht="13.5" thickBot="1">
      <c r="B44" s="3" t="s">
        <v>26</v>
      </c>
      <c r="H44" s="19">
        <f>SUM(H42:H43)</f>
        <v>34438</v>
      </c>
      <c r="I44" s="43"/>
      <c r="J44" s="43">
        <f>SUM(J42:J43)</f>
        <v>14478</v>
      </c>
      <c r="K44" s="43"/>
      <c r="L44" s="19">
        <f>SUM(L42:L43)</f>
        <v>34438</v>
      </c>
      <c r="M44" s="43"/>
      <c r="N44" s="43">
        <f>SUM(N42:N43)</f>
        <v>14478</v>
      </c>
      <c r="O44" s="5"/>
    </row>
    <row r="45" spans="8:12" ht="12.75">
      <c r="H45" s="3"/>
      <c r="L45" s="3"/>
    </row>
    <row r="46" spans="8:12" ht="12.75">
      <c r="H46" s="3"/>
      <c r="L46" s="3"/>
    </row>
    <row r="47" spans="8:14" ht="12.75">
      <c r="H47" s="25" t="s">
        <v>275</v>
      </c>
      <c r="J47" s="24" t="s">
        <v>275</v>
      </c>
      <c r="L47" s="25" t="s">
        <v>275</v>
      </c>
      <c r="N47" s="24" t="s">
        <v>275</v>
      </c>
    </row>
    <row r="48" spans="8:14" ht="12.75">
      <c r="H48" s="25"/>
      <c r="J48" s="24" t="s">
        <v>208</v>
      </c>
      <c r="L48" s="25"/>
      <c r="N48" s="24" t="s">
        <v>208</v>
      </c>
    </row>
    <row r="49" spans="2:14" ht="12.75">
      <c r="B49" s="3" t="s">
        <v>27</v>
      </c>
      <c r="H49" s="25"/>
      <c r="J49" s="24"/>
      <c r="L49" s="25"/>
      <c r="N49" s="24"/>
    </row>
    <row r="50" spans="2:12" ht="12.75">
      <c r="B50" s="3" t="s">
        <v>369</v>
      </c>
      <c r="H50" s="3"/>
      <c r="L50" s="3"/>
    </row>
    <row r="51" spans="2:14" ht="12.75">
      <c r="B51" t="s">
        <v>16</v>
      </c>
      <c r="F51" s="129" t="s">
        <v>18</v>
      </c>
      <c r="G51" s="119"/>
      <c r="H51" s="139">
        <f>+'KLSE-FI-note'!I339</f>
        <v>7.387940448943555</v>
      </c>
      <c r="I51" s="92"/>
      <c r="J51" s="140">
        <f>+'KLSE-FI-note'!K339</f>
        <v>2.742475535083338</v>
      </c>
      <c r="K51" s="92"/>
      <c r="L51" s="139">
        <f>+'KLSE-FI-note'!M339</f>
        <v>7.387940448943555</v>
      </c>
      <c r="M51" s="92"/>
      <c r="N51" s="140">
        <f>+'KLSE-FI-note'!O339</f>
        <v>2.742475535083338</v>
      </c>
    </row>
    <row r="52" spans="2:14" ht="12.75">
      <c r="B52" t="s">
        <v>17</v>
      </c>
      <c r="F52" s="129" t="s">
        <v>19</v>
      </c>
      <c r="G52" s="119"/>
      <c r="H52" s="148" t="str">
        <f>+'KLSE-FI-note'!I361</f>
        <v>NA</v>
      </c>
      <c r="I52" s="92"/>
      <c r="J52" s="141">
        <f>+'KLSE-FI-note'!K361</f>
        <v>2.7270887752474153</v>
      </c>
      <c r="K52" s="92"/>
      <c r="L52" s="148" t="str">
        <f>+'KLSE-FI-note'!M361</f>
        <v>NA</v>
      </c>
      <c r="M52" s="92"/>
      <c r="N52" s="141">
        <f>+'KLSE-FI-note'!O361</f>
        <v>2.7270887752474153</v>
      </c>
    </row>
    <row r="53" spans="8:14" ht="12.75">
      <c r="H53" s="59"/>
      <c r="I53" s="12"/>
      <c r="J53" s="28"/>
      <c r="K53" s="12"/>
      <c r="L53" s="59"/>
      <c r="M53" s="12"/>
      <c r="N53" s="28"/>
    </row>
    <row r="54" spans="8:14" ht="12.75">
      <c r="H54" s="59"/>
      <c r="I54" s="12"/>
      <c r="J54" s="28"/>
      <c r="K54" s="12"/>
      <c r="L54" s="59"/>
      <c r="M54" s="12"/>
      <c r="N54" s="28"/>
    </row>
    <row r="55" spans="8:12" ht="12.75">
      <c r="H55" s="3"/>
      <c r="L55" s="3"/>
    </row>
    <row r="57" spans="2:14" ht="38.25" customHeight="1">
      <c r="B57" s="164" t="s">
        <v>334</v>
      </c>
      <c r="C57" s="165"/>
      <c r="D57" s="165"/>
      <c r="E57" s="165"/>
      <c r="F57" s="165"/>
      <c r="G57" s="165"/>
      <c r="H57" s="165"/>
      <c r="I57" s="165"/>
      <c r="J57" s="165"/>
      <c r="K57" s="165"/>
      <c r="L57" s="165"/>
      <c r="M57" s="165"/>
      <c r="N57" s="165"/>
    </row>
    <row r="58" ht="12.75">
      <c r="B58" s="3"/>
    </row>
  </sheetData>
  <mergeCells count="3">
    <mergeCell ref="H6:J6"/>
    <mergeCell ref="L6:N6"/>
    <mergeCell ref="B57:N57"/>
  </mergeCells>
  <printOptions horizontalCentered="1"/>
  <pageMargins left="0.5" right="0.5" top="0.5" bottom="0.5"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28"/>
  <sheetViews>
    <sheetView view="pageBreakPreview" zoomScaleSheetLayoutView="100" workbookViewId="0" topLeftCell="A1">
      <pane xSplit="4" ySplit="7" topLeftCell="E45" activePane="bottomRight" state="frozen"/>
      <selection pane="topLeft" activeCell="H26" sqref="H26"/>
      <selection pane="topRight" activeCell="H26" sqref="H26"/>
      <selection pane="bottomLeft" activeCell="H26" sqref="H26"/>
      <selection pane="bottomRight" activeCell="J68" sqref="J68"/>
    </sheetView>
  </sheetViews>
  <sheetFormatPr defaultColWidth="9.140625" defaultRowHeight="12.75"/>
  <cols>
    <col min="1" max="1" width="5.7109375" style="0" customWidth="1"/>
    <col min="4" max="4" width="12.140625" style="0" customWidth="1"/>
    <col min="7" max="7" width="2.421875" style="0" customWidth="1"/>
    <col min="8" max="8" width="13.57421875" style="0" customWidth="1"/>
    <col min="9" max="9" width="2.8515625" style="0" customWidth="1"/>
    <col min="10" max="10" width="11.28125" style="0" customWidth="1"/>
    <col min="12" max="12" width="12.00390625" style="0" customWidth="1"/>
  </cols>
  <sheetData>
    <row r="1" ht="12.75">
      <c r="A1" s="3" t="s">
        <v>352</v>
      </c>
    </row>
    <row r="2" ht="12.75">
      <c r="A2" s="3" t="s">
        <v>125</v>
      </c>
    </row>
    <row r="3" ht="12.75">
      <c r="A3" s="26" t="s">
        <v>276</v>
      </c>
    </row>
    <row r="4" ht="12.75">
      <c r="H4" s="25"/>
    </row>
    <row r="5" spans="8:10" ht="12.75">
      <c r="H5" s="25" t="s">
        <v>280</v>
      </c>
      <c r="J5" s="24" t="s">
        <v>280</v>
      </c>
    </row>
    <row r="6" spans="8:10" ht="12.75">
      <c r="H6" s="29" t="s">
        <v>124</v>
      </c>
      <c r="J6" s="37" t="s">
        <v>220</v>
      </c>
    </row>
    <row r="7" spans="6:10" ht="12.75">
      <c r="F7" s="25" t="s">
        <v>277</v>
      </c>
      <c r="H7" s="36" t="s">
        <v>9</v>
      </c>
      <c r="J7" s="30" t="s">
        <v>9</v>
      </c>
    </row>
    <row r="8" spans="6:10" ht="12.75">
      <c r="F8" s="25"/>
      <c r="H8" s="36" t="s">
        <v>47</v>
      </c>
      <c r="J8" s="30" t="s">
        <v>48</v>
      </c>
    </row>
    <row r="9" spans="6:10" ht="12.75">
      <c r="F9" s="25"/>
      <c r="H9" s="36"/>
      <c r="J9" s="30"/>
    </row>
    <row r="10" spans="1:8" ht="12.75">
      <c r="A10" s="3" t="s">
        <v>80</v>
      </c>
      <c r="H10" s="25"/>
    </row>
    <row r="11" ht="12.75">
      <c r="A11" s="3" t="s">
        <v>84</v>
      </c>
    </row>
    <row r="12" spans="1:12" ht="12.75">
      <c r="A12" t="s">
        <v>375</v>
      </c>
      <c r="F12" s="93" t="s">
        <v>33</v>
      </c>
      <c r="H12" s="49">
        <f>+(+'[1]BSheet'!R4)/1000</f>
        <v>1495524.0166451726</v>
      </c>
      <c r="I12" s="6"/>
      <c r="J12" s="137">
        <v>1495483</v>
      </c>
      <c r="L12" s="45"/>
    </row>
    <row r="13" spans="1:12" ht="12.75">
      <c r="A13" t="s">
        <v>69</v>
      </c>
      <c r="F13" s="93"/>
      <c r="H13" s="49">
        <f>+(+'[1]BSheet'!R5)/1000</f>
        <v>20071.039530000002</v>
      </c>
      <c r="I13" s="6"/>
      <c r="J13" s="137">
        <v>20128</v>
      </c>
      <c r="L13" s="45"/>
    </row>
    <row r="14" spans="1:12" ht="12.75">
      <c r="A14" t="s">
        <v>101</v>
      </c>
      <c r="H14" s="70">
        <f>+(+'[1]BSheet'!R7+'[1]BSheet'!R8+'[1]BSheet'!R6)/1000</f>
        <v>1590660.4769969305</v>
      </c>
      <c r="I14" s="6"/>
      <c r="J14" s="137">
        <v>1432067</v>
      </c>
      <c r="L14" s="45"/>
    </row>
    <row r="15" spans="1:12" ht="12.75">
      <c r="A15" t="s">
        <v>310</v>
      </c>
      <c r="H15" s="49">
        <f>+(+'[1]BSheet'!R11)/1000</f>
        <v>9898.906599</v>
      </c>
      <c r="I15" s="6"/>
      <c r="J15" s="45">
        <v>9602</v>
      </c>
      <c r="L15" s="45"/>
    </row>
    <row r="16" spans="1:12" ht="12.75">
      <c r="A16" t="s">
        <v>370</v>
      </c>
      <c r="F16" s="93"/>
      <c r="H16" s="70">
        <f>+'[1]BSheet'!R10/1000</f>
        <v>286250</v>
      </c>
      <c r="I16" s="6"/>
      <c r="J16" s="45">
        <v>286250</v>
      </c>
      <c r="L16" s="45"/>
    </row>
    <row r="17" spans="1:12" ht="12.75">
      <c r="A17" t="s">
        <v>305</v>
      </c>
      <c r="H17" s="49">
        <f>+'[1]BSheet'!R17/1000</f>
        <v>311407.68776999996</v>
      </c>
      <c r="I17" s="6"/>
      <c r="J17" s="45">
        <v>309608</v>
      </c>
      <c r="L17" s="45"/>
    </row>
    <row r="18" spans="1:12" ht="12.75">
      <c r="A18" t="s">
        <v>164</v>
      </c>
      <c r="H18" s="49">
        <f>+'[1]BSheet'!R18/1000</f>
        <v>480916</v>
      </c>
      <c r="I18" s="6"/>
      <c r="J18" s="45">
        <v>480916</v>
      </c>
      <c r="L18" s="45"/>
    </row>
    <row r="19" spans="1:12" ht="12.75">
      <c r="A19" t="s">
        <v>184</v>
      </c>
      <c r="H19" s="48">
        <f>+'[1]BSheet'!R19/1000</f>
        <v>185811.92392000003</v>
      </c>
      <c r="I19" s="21"/>
      <c r="J19" s="44">
        <v>185812</v>
      </c>
      <c r="L19" s="45"/>
    </row>
    <row r="20" spans="8:12" ht="12.75">
      <c r="H20" s="9">
        <f>SUM(H12:H19)</f>
        <v>4380540.051461103</v>
      </c>
      <c r="I20" s="6"/>
      <c r="J20" s="6">
        <f>SUM(J12:J19)</f>
        <v>4219866</v>
      </c>
      <c r="L20" s="6"/>
    </row>
    <row r="21" spans="8:12" ht="12.75">
      <c r="H21" s="9"/>
      <c r="I21" s="6"/>
      <c r="J21" s="6"/>
      <c r="L21" s="6"/>
    </row>
    <row r="22" spans="1:12" ht="12.75">
      <c r="A22" s="3" t="s">
        <v>306</v>
      </c>
      <c r="H22" s="20"/>
      <c r="I22" s="5"/>
      <c r="J22" s="5"/>
      <c r="L22" s="6"/>
    </row>
    <row r="23" spans="1:12" ht="12.75">
      <c r="A23" s="14" t="s">
        <v>97</v>
      </c>
      <c r="F23" s="93"/>
      <c r="H23" s="50">
        <f>+'[1]BSheet'!R23/1000</f>
        <v>83866.31595999999</v>
      </c>
      <c r="I23" s="51"/>
      <c r="J23" s="53">
        <v>503261</v>
      </c>
      <c r="L23" s="6"/>
    </row>
    <row r="24" spans="1:12" ht="12.75">
      <c r="A24" t="s">
        <v>10</v>
      </c>
      <c r="H24" s="103">
        <f>+'[1]BSheet'!R26/1000</f>
        <v>10806.69500000003</v>
      </c>
      <c r="I24" s="6"/>
      <c r="J24" s="104">
        <v>12999</v>
      </c>
      <c r="L24" s="45"/>
    </row>
    <row r="25" spans="1:12" ht="12.75">
      <c r="A25" t="s">
        <v>249</v>
      </c>
      <c r="H25" s="103">
        <f>+'[1]BSheet'!R28/1000</f>
        <v>5198.040200000018</v>
      </c>
      <c r="I25" s="6"/>
      <c r="J25" s="104">
        <v>6409</v>
      </c>
      <c r="L25" s="45"/>
    </row>
    <row r="26" spans="1:12" ht="12.75">
      <c r="A26" t="s">
        <v>122</v>
      </c>
      <c r="H26" s="103">
        <f>+'[1]BSheet'!R29/1000</f>
        <v>215540.13416999998</v>
      </c>
      <c r="I26" s="6"/>
      <c r="J26" s="104">
        <v>305608</v>
      </c>
      <c r="L26" s="45"/>
    </row>
    <row r="27" spans="1:12" ht="12.75">
      <c r="A27" t="s">
        <v>153</v>
      </c>
      <c r="F27" s="93"/>
      <c r="H27" s="103">
        <f>+(+'[1]BSheet'!R30+'[1]BSheet'!R32+'[1]BSheet'!R36)/1000+1</f>
        <v>189465.01440000004</v>
      </c>
      <c r="I27" s="60" t="s">
        <v>174</v>
      </c>
      <c r="J27" s="104">
        <v>188918</v>
      </c>
      <c r="L27" s="45"/>
    </row>
    <row r="28" spans="1:12" ht="12.75">
      <c r="A28" t="s">
        <v>241</v>
      </c>
      <c r="H28" s="103">
        <f>+'[1]BSheet'!R31/1000</f>
        <v>1305.92364</v>
      </c>
      <c r="I28" s="6"/>
      <c r="J28" s="104">
        <v>1306</v>
      </c>
      <c r="L28" s="45"/>
    </row>
    <row r="29" spans="1:12" ht="12.75">
      <c r="A29" t="s">
        <v>261</v>
      </c>
      <c r="H29" s="107">
        <f>+(+'[1]BSheet'!R38+'[1]BSheet'!R39)/1000</f>
        <v>786322.36334</v>
      </c>
      <c r="I29" s="21"/>
      <c r="J29" s="108">
        <v>1204228</v>
      </c>
      <c r="L29" s="45"/>
    </row>
    <row r="30" spans="8:12" ht="12.75">
      <c r="H30" s="107">
        <f>SUM(H23:H29)</f>
        <v>1292504.48671</v>
      </c>
      <c r="I30" s="21"/>
      <c r="J30" s="108">
        <f>SUM(J23:J29)</f>
        <v>2222729</v>
      </c>
      <c r="L30" s="45"/>
    </row>
    <row r="31" spans="8:12" ht="12.75">
      <c r="H31" s="20"/>
      <c r="I31" s="5"/>
      <c r="J31" s="5"/>
      <c r="L31" s="6"/>
    </row>
    <row r="32" spans="1:12" ht="13.5" thickBot="1">
      <c r="A32" s="3" t="s">
        <v>81</v>
      </c>
      <c r="H32" s="22">
        <f>+H30+H20-1</f>
        <v>5673043.538171103</v>
      </c>
      <c r="I32" s="58"/>
      <c r="J32" s="112">
        <f>+J30+J20</f>
        <v>6442595</v>
      </c>
      <c r="L32" s="6"/>
    </row>
    <row r="33" spans="8:12" ht="12.75">
      <c r="H33" s="20"/>
      <c r="I33" s="5"/>
      <c r="J33" s="5"/>
      <c r="L33" s="6"/>
    </row>
    <row r="34" spans="8:12" ht="12.75">
      <c r="H34" s="20"/>
      <c r="I34" s="5"/>
      <c r="J34" s="5"/>
      <c r="L34" s="6"/>
    </row>
    <row r="35" spans="1:12" ht="12.75">
      <c r="A35" s="3" t="s">
        <v>82</v>
      </c>
      <c r="H35" s="20"/>
      <c r="I35" s="5"/>
      <c r="J35" s="5"/>
      <c r="L35" s="6"/>
    </row>
    <row r="36" spans="1:12" ht="12.75">
      <c r="A36" s="3" t="s">
        <v>371</v>
      </c>
      <c r="H36" s="20"/>
      <c r="I36" s="5"/>
      <c r="J36" s="5"/>
      <c r="L36" s="6"/>
    </row>
    <row r="37" spans="1:12" ht="12.75">
      <c r="A37" t="s">
        <v>156</v>
      </c>
      <c r="H37" s="47">
        <f>+'[1]BSheet'!R67/1000</f>
        <v>411142.895</v>
      </c>
      <c r="I37" s="5"/>
      <c r="J37" s="23">
        <v>587347</v>
      </c>
      <c r="L37" s="6"/>
    </row>
    <row r="38" spans="1:12" ht="12.75">
      <c r="A38" t="s">
        <v>11</v>
      </c>
      <c r="H38" s="49">
        <f>+(+'[1]BSheet'!R68+'[1]BSheet'!R70+'[1]BSheet'!R73+'[1]BSheet'!R77+'[1]BSheet'!R81+'[1]BSheet'!R71+'[1]BSheet'!R79+'[1]BSheet'!R80)/1000+1</f>
        <v>797156.1892178796</v>
      </c>
      <c r="I38" s="6"/>
      <c r="J38" s="45">
        <v>1346751</v>
      </c>
      <c r="L38" s="6"/>
    </row>
    <row r="39" spans="1:12" ht="12.75">
      <c r="A39" t="s">
        <v>8</v>
      </c>
      <c r="H39" s="48">
        <f>+'[1]BSheet'!R69/1000</f>
        <v>0</v>
      </c>
      <c r="I39" s="21"/>
      <c r="J39" s="44">
        <v>-31987</v>
      </c>
      <c r="L39" s="6"/>
    </row>
    <row r="40" spans="1:12" ht="12.75">
      <c r="A40" s="3" t="s">
        <v>185</v>
      </c>
      <c r="H40" s="49">
        <f>SUM(H37:H39)</f>
        <v>1208299.0842178795</v>
      </c>
      <c r="I40" s="9"/>
      <c r="J40" s="88">
        <f>SUM(J37:J39)</f>
        <v>1902111</v>
      </c>
      <c r="L40" s="6"/>
    </row>
    <row r="41" spans="1:12" ht="12.75">
      <c r="A41" s="3" t="s">
        <v>79</v>
      </c>
      <c r="H41" s="49">
        <f>+'[1]BSheet'!R104/1000</f>
        <v>178241.3063019821</v>
      </c>
      <c r="I41" s="6"/>
      <c r="J41" s="45">
        <v>174178</v>
      </c>
      <c r="L41" s="6"/>
    </row>
    <row r="42" spans="8:12" ht="12.75">
      <c r="H42" s="45"/>
      <c r="I42" s="6"/>
      <c r="J42" s="45"/>
      <c r="L42" s="6"/>
    </row>
    <row r="43" spans="1:12" ht="12.75">
      <c r="A43" s="3" t="s">
        <v>83</v>
      </c>
      <c r="E43" t="s">
        <v>174</v>
      </c>
      <c r="H43" s="122">
        <f>+H41+H40</f>
        <v>1386540.3905198616</v>
      </c>
      <c r="I43" s="7"/>
      <c r="J43" s="123">
        <f>+J41+J40</f>
        <v>2076289</v>
      </c>
      <c r="L43" s="6"/>
    </row>
    <row r="44" spans="1:12" ht="12.75">
      <c r="A44" s="3"/>
      <c r="H44" s="49"/>
      <c r="I44" s="6"/>
      <c r="J44" s="88"/>
      <c r="L44" s="6"/>
    </row>
    <row r="45" spans="1:12" ht="12.75">
      <c r="A45" s="3" t="s">
        <v>85</v>
      </c>
      <c r="L45" s="6"/>
    </row>
    <row r="46" spans="1:12" ht="12.75">
      <c r="A46" t="s">
        <v>300</v>
      </c>
      <c r="F46" s="93" t="s">
        <v>299</v>
      </c>
      <c r="H46" s="101">
        <f>+(+'[1]BSheet'!R89+'[1]BSheet'!R90+'[1]BSheet'!R91+'[1]BSheet'!R92+'[1]BSheet'!R93+'[1]BSheet'!R94+'[1]BSheet'!R98+'[1]BSheet'!R95+'[1]BSheet'!R97+'[1]BSheet'!R100)/1000</f>
        <v>2720194.4256100003</v>
      </c>
      <c r="I46" s="51"/>
      <c r="J46" s="102">
        <v>2678207</v>
      </c>
      <c r="L46" s="6"/>
    </row>
    <row r="47" spans="1:12" ht="12.75">
      <c r="A47" s="14" t="s">
        <v>77</v>
      </c>
      <c r="H47" s="103">
        <f>+'[1]BSheet'!R102/1000</f>
        <v>16324.3331</v>
      </c>
      <c r="I47" s="6"/>
      <c r="J47" s="104">
        <v>16324</v>
      </c>
      <c r="L47" s="6"/>
    </row>
    <row r="48" spans="1:12" ht="12.75">
      <c r="A48" t="s">
        <v>304</v>
      </c>
      <c r="H48" s="103">
        <f>+'[1]BSheet'!R99/1000</f>
        <v>322121.7039012416</v>
      </c>
      <c r="I48" s="6"/>
      <c r="J48" s="104">
        <v>318745</v>
      </c>
      <c r="L48" s="6"/>
    </row>
    <row r="49" spans="1:12" ht="12.75">
      <c r="A49" t="s">
        <v>243</v>
      </c>
      <c r="F49" s="93"/>
      <c r="H49" s="138">
        <f>+'[1]BSheet'!R101/1000</f>
        <v>249487.92671</v>
      </c>
      <c r="I49" s="6"/>
      <c r="J49" s="104">
        <v>249590</v>
      </c>
      <c r="L49" s="6"/>
    </row>
    <row r="50" spans="8:12" ht="12.75">
      <c r="H50" s="105">
        <f>SUM(H46:H49)</f>
        <v>3308128.3893212415</v>
      </c>
      <c r="I50" s="7"/>
      <c r="J50" s="106">
        <f>SUM(J46:J49)</f>
        <v>3262866</v>
      </c>
      <c r="L50" s="6"/>
    </row>
    <row r="51" spans="8:12" ht="12.75">
      <c r="H51" s="20"/>
      <c r="I51" s="5"/>
      <c r="J51" s="5"/>
      <c r="L51" s="6"/>
    </row>
    <row r="52" spans="1:12" ht="12.75">
      <c r="A52" s="3" t="s">
        <v>307</v>
      </c>
      <c r="H52" s="20"/>
      <c r="I52" s="5"/>
      <c r="J52" s="5"/>
      <c r="L52" s="6"/>
    </row>
    <row r="53" spans="1:12" ht="12.75">
      <c r="A53" t="s">
        <v>260</v>
      </c>
      <c r="F53" s="93"/>
      <c r="H53" s="101">
        <f>+(+'[1]BSheet'!R45+'[1]BSheet'!R52+'[1]BSheet'!R56+'[1]BSheet'!R51+'[1]BSheet'!R54)/1000+1</f>
        <v>413703.4431</v>
      </c>
      <c r="I53" s="51"/>
      <c r="J53" s="102">
        <v>542022</v>
      </c>
      <c r="L53" s="45"/>
    </row>
    <row r="54" spans="1:12" ht="12.75">
      <c r="A54" t="s">
        <v>250</v>
      </c>
      <c r="H54" s="103">
        <f>+'[1]BSheet'!R53/1000</f>
        <v>319280.972</v>
      </c>
      <c r="I54" s="6"/>
      <c r="J54" s="104">
        <v>315322</v>
      </c>
      <c r="L54" s="45"/>
    </row>
    <row r="55" spans="1:12" ht="12.75">
      <c r="A55" t="s">
        <v>165</v>
      </c>
      <c r="H55" s="103">
        <f>+'[1]BSheet'!R59/1000</f>
        <v>1022.85174</v>
      </c>
      <c r="I55" s="6"/>
      <c r="J55" s="104">
        <v>1214</v>
      </c>
      <c r="L55" s="45"/>
    </row>
    <row r="56" spans="1:12" ht="12.75">
      <c r="A56" t="s">
        <v>300</v>
      </c>
      <c r="F56" s="93" t="s">
        <v>299</v>
      </c>
      <c r="H56" s="103">
        <f>+(+'[1]BSheet'!R44+'[1]BSheet'!R48)/1000</f>
        <v>244369.49149000004</v>
      </c>
      <c r="I56" s="6"/>
      <c r="J56" s="104">
        <v>244882</v>
      </c>
      <c r="L56" s="45"/>
    </row>
    <row r="57" spans="8:12" ht="12.75">
      <c r="H57" s="105">
        <f>SUM(H53:H56)-1</f>
        <v>978375.75833</v>
      </c>
      <c r="I57" s="7"/>
      <c r="J57" s="106">
        <f>SUM(J53:J56)</f>
        <v>1103440</v>
      </c>
      <c r="L57" s="45"/>
    </row>
    <row r="58" spans="8:12" ht="12.75">
      <c r="H58" s="20"/>
      <c r="I58" s="5"/>
      <c r="J58" s="5"/>
      <c r="L58" s="6"/>
    </row>
    <row r="59" spans="1:12" ht="12.75">
      <c r="A59" s="3" t="s">
        <v>86</v>
      </c>
      <c r="H59" s="49">
        <f>+H50+H57</f>
        <v>4286504.147651241</v>
      </c>
      <c r="I59" s="6"/>
      <c r="J59" s="88">
        <f>+J50+J57</f>
        <v>4366306</v>
      </c>
      <c r="L59" s="45"/>
    </row>
    <row r="60" spans="8:12" ht="12.75">
      <c r="H60" s="49"/>
      <c r="I60" s="6"/>
      <c r="J60" s="45"/>
      <c r="L60" s="45"/>
    </row>
    <row r="61" spans="1:12" ht="13.5" thickBot="1">
      <c r="A61" s="3" t="s">
        <v>159</v>
      </c>
      <c r="H61" s="124">
        <f>+H59+H43-1</f>
        <v>5673043.538171103</v>
      </c>
      <c r="I61" s="121"/>
      <c r="J61" s="128">
        <f>+J59+J43</f>
        <v>6442595</v>
      </c>
      <c r="L61" s="45"/>
    </row>
    <row r="62" ht="12.75">
      <c r="L62" s="45"/>
    </row>
    <row r="63" ht="12.75">
      <c r="L63" s="45"/>
    </row>
    <row r="64" ht="12.75">
      <c r="L64" s="45"/>
    </row>
    <row r="65" ht="12.75">
      <c r="L65" s="12"/>
    </row>
    <row r="66" spans="8:12" ht="12.75">
      <c r="H66" s="45"/>
      <c r="I66" s="6"/>
      <c r="J66" s="45"/>
      <c r="L66" s="12"/>
    </row>
    <row r="67" spans="1:13" ht="38.25" customHeight="1">
      <c r="A67" s="164" t="s">
        <v>335</v>
      </c>
      <c r="B67" s="165"/>
      <c r="C67" s="165"/>
      <c r="D67" s="165"/>
      <c r="E67" s="165"/>
      <c r="F67" s="165"/>
      <c r="G67" s="165"/>
      <c r="H67" s="165"/>
      <c r="I67" s="165"/>
      <c r="J67" s="165"/>
      <c r="K67" s="13"/>
      <c r="L67" s="13"/>
      <c r="M67" s="13"/>
    </row>
    <row r="68" spans="8:12" ht="12.75">
      <c r="H68" s="6"/>
      <c r="I68" s="6"/>
      <c r="J68" s="6"/>
      <c r="L68" s="12"/>
    </row>
    <row r="69" spans="1:12" ht="12.75">
      <c r="A69" s="31"/>
      <c r="H69" s="5">
        <f>+H61-H32</f>
        <v>0</v>
      </c>
      <c r="I69" s="5"/>
      <c r="J69" s="5">
        <f>+J61-J32</f>
        <v>0</v>
      </c>
      <c r="L69" s="6"/>
    </row>
    <row r="70" spans="1:10" ht="12.75">
      <c r="A70" s="3"/>
      <c r="H70" s="5"/>
      <c r="I70" s="5"/>
      <c r="J70" s="5"/>
    </row>
    <row r="71" spans="8:10" ht="12.75">
      <c r="H71" s="2" t="e">
        <f>+#REF!</f>
        <v>#REF!</v>
      </c>
      <c r="I71" s="5"/>
      <c r="J71" s="2" t="e">
        <f>+#REF!</f>
        <v>#REF!</v>
      </c>
    </row>
    <row r="72" spans="8:10" ht="12.75">
      <c r="H72" s="5"/>
      <c r="I72" s="5"/>
      <c r="J72" s="5"/>
    </row>
    <row r="73" spans="8:10" ht="12.75">
      <c r="H73" s="5"/>
      <c r="I73" s="5"/>
      <c r="J73" s="5"/>
    </row>
    <row r="74" spans="8:10" ht="12.75">
      <c r="H74" s="5"/>
      <c r="I74" s="5"/>
      <c r="J74" s="5"/>
    </row>
    <row r="75" spans="8:10" ht="12.75">
      <c r="H75" s="5"/>
      <c r="I75" s="5"/>
      <c r="J75" s="5"/>
    </row>
    <row r="76" spans="8:10" ht="12.75">
      <c r="H76" s="5"/>
      <c r="I76" s="5"/>
      <c r="J76" s="5"/>
    </row>
    <row r="77" spans="8:10" ht="12.75">
      <c r="H77" s="5"/>
      <c r="I77" s="5"/>
      <c r="J77" s="5"/>
    </row>
    <row r="78" spans="8:10" ht="12.75">
      <c r="H78" s="5"/>
      <c r="I78" s="5"/>
      <c r="J78" s="5"/>
    </row>
    <row r="79" spans="8:10" ht="12.75">
      <c r="H79" s="5"/>
      <c r="I79" s="5"/>
      <c r="J79" s="5"/>
    </row>
    <row r="80" spans="8:10" ht="12.75">
      <c r="H80" s="5"/>
      <c r="I80" s="5"/>
      <c r="J80" s="5"/>
    </row>
    <row r="81" spans="8:10" ht="12.75">
      <c r="H81" s="5"/>
      <c r="I81" s="5"/>
      <c r="J81" s="5"/>
    </row>
    <row r="82" spans="8:10" ht="12.75">
      <c r="H82" s="5"/>
      <c r="I82" s="5"/>
      <c r="J82" s="5"/>
    </row>
    <row r="83" spans="8:10" ht="12.75">
      <c r="H83" s="5"/>
      <c r="I83" s="5"/>
      <c r="J83" s="5"/>
    </row>
    <row r="84" spans="8:10" ht="12.75">
      <c r="H84" s="5"/>
      <c r="I84" s="5"/>
      <c r="J84" s="5"/>
    </row>
    <row r="85" spans="8:10" ht="12.75">
      <c r="H85" s="5"/>
      <c r="I85" s="5"/>
      <c r="J85" s="5"/>
    </row>
    <row r="86" spans="8:10" ht="12.75">
      <c r="H86" s="5"/>
      <c r="I86" s="5"/>
      <c r="J86" s="5"/>
    </row>
    <row r="87" spans="8:10" ht="12.75">
      <c r="H87" s="5"/>
      <c r="I87" s="5"/>
      <c r="J87" s="5"/>
    </row>
    <row r="88" spans="8:10" ht="12.75">
      <c r="H88" s="5"/>
      <c r="I88" s="5"/>
      <c r="J88" s="5"/>
    </row>
    <row r="89" spans="8:10" ht="12.75">
      <c r="H89" s="5"/>
      <c r="I89" s="5"/>
      <c r="J89" s="5"/>
    </row>
    <row r="90" spans="8:10" ht="12.75">
      <c r="H90" s="5"/>
      <c r="I90" s="5"/>
      <c r="J90" s="5"/>
    </row>
    <row r="91" spans="8:10" ht="12.75">
      <c r="H91" s="5"/>
      <c r="I91" s="5"/>
      <c r="J91" s="5"/>
    </row>
    <row r="92" spans="8:10" ht="12.75">
      <c r="H92" s="5"/>
      <c r="I92" s="5"/>
      <c r="J92" s="5"/>
    </row>
    <row r="93" spans="8:10" ht="12.75">
      <c r="H93" s="5"/>
      <c r="I93" s="5"/>
      <c r="J93" s="5"/>
    </row>
    <row r="94" spans="8:10" ht="12.75">
      <c r="H94" s="5"/>
      <c r="I94" s="5"/>
      <c r="J94" s="5"/>
    </row>
    <row r="95" spans="8:10" ht="12.75">
      <c r="H95" s="5"/>
      <c r="I95" s="5"/>
      <c r="J95" s="5"/>
    </row>
    <row r="96" spans="8:10" ht="12.75">
      <c r="H96" s="5"/>
      <c r="I96" s="5"/>
      <c r="J96" s="5"/>
    </row>
    <row r="97" spans="8:10" ht="12.75">
      <c r="H97" s="5"/>
      <c r="I97" s="5"/>
      <c r="J97" s="5"/>
    </row>
    <row r="98" spans="8:10" ht="12.75">
      <c r="H98" s="5"/>
      <c r="I98" s="5"/>
      <c r="J98" s="5"/>
    </row>
    <row r="99" spans="8:10" ht="12.75">
      <c r="H99" s="5"/>
      <c r="I99" s="5"/>
      <c r="J99" s="5"/>
    </row>
    <row r="100" spans="8:10" ht="12.75">
      <c r="H100" s="5"/>
      <c r="I100" s="5"/>
      <c r="J100" s="5"/>
    </row>
    <row r="101" spans="8:10" ht="12.75">
      <c r="H101" s="5"/>
      <c r="I101" s="5"/>
      <c r="J101" s="5"/>
    </row>
    <row r="102" spans="8:10" ht="12.75">
      <c r="H102" s="5"/>
      <c r="I102" s="5"/>
      <c r="J102" s="5"/>
    </row>
    <row r="103" spans="8:10" ht="12.75">
      <c r="H103" s="5"/>
      <c r="I103" s="5"/>
      <c r="J103" s="5"/>
    </row>
    <row r="104" spans="8:10" ht="12.75">
      <c r="H104" s="5"/>
      <c r="I104" s="5"/>
      <c r="J104" s="5"/>
    </row>
    <row r="105" spans="8:10" ht="12.75">
      <c r="H105" s="5"/>
      <c r="I105" s="5"/>
      <c r="J105" s="5"/>
    </row>
    <row r="106" spans="8:10" ht="12.75">
      <c r="H106" s="5"/>
      <c r="I106" s="5"/>
      <c r="J106" s="5"/>
    </row>
    <row r="107" spans="8:10" ht="12.75">
      <c r="H107" s="5"/>
      <c r="I107" s="5"/>
      <c r="J107" s="5"/>
    </row>
    <row r="108" spans="8:10" ht="12.75">
      <c r="H108" s="5"/>
      <c r="I108" s="5"/>
      <c r="J108" s="5"/>
    </row>
    <row r="109" spans="8:10" ht="12.75">
      <c r="H109" s="5"/>
      <c r="I109" s="5"/>
      <c r="J109" s="5"/>
    </row>
    <row r="110" spans="8:10" ht="12.75">
      <c r="H110" s="5"/>
      <c r="I110" s="5"/>
      <c r="J110" s="5"/>
    </row>
    <row r="111" spans="8:10" ht="12.75">
      <c r="H111" s="5"/>
      <c r="I111" s="5"/>
      <c r="J111" s="5"/>
    </row>
    <row r="112" spans="8:10" ht="12.75">
      <c r="H112" s="5"/>
      <c r="I112" s="5"/>
      <c r="J112" s="5"/>
    </row>
    <row r="113" spans="8:10" ht="12.75">
      <c r="H113" s="5"/>
      <c r="I113" s="5"/>
      <c r="J113" s="5"/>
    </row>
    <row r="114" spans="8:10" ht="12.75">
      <c r="H114" s="5"/>
      <c r="I114" s="5"/>
      <c r="J114" s="5"/>
    </row>
    <row r="115" spans="8:10" ht="12.75">
      <c r="H115" s="5"/>
      <c r="I115" s="5"/>
      <c r="J115" s="5"/>
    </row>
    <row r="116" spans="8:10" ht="12.75">
      <c r="H116" s="5"/>
      <c r="I116" s="5"/>
      <c r="J116" s="5"/>
    </row>
    <row r="117" spans="8:10" ht="12.75">
      <c r="H117" s="5"/>
      <c r="I117" s="5"/>
      <c r="J117" s="5"/>
    </row>
    <row r="118" spans="8:10" ht="12.75">
      <c r="H118" s="5"/>
      <c r="I118" s="5"/>
      <c r="J118" s="5"/>
    </row>
    <row r="119" spans="8:10" ht="12.75">
      <c r="H119" s="5"/>
      <c r="I119" s="5"/>
      <c r="J119" s="5"/>
    </row>
    <row r="120" spans="8:10" ht="12.75">
      <c r="H120" s="5"/>
      <c r="I120" s="5"/>
      <c r="J120" s="5"/>
    </row>
    <row r="121" spans="8:10" ht="12.75">
      <c r="H121" s="5"/>
      <c r="I121" s="5"/>
      <c r="J121" s="5"/>
    </row>
    <row r="122" spans="8:10" ht="12.75">
      <c r="H122" s="5"/>
      <c r="I122" s="5"/>
      <c r="J122" s="5"/>
    </row>
    <row r="123" spans="8:10" ht="12.75">
      <c r="H123" s="5"/>
      <c r="I123" s="5"/>
      <c r="J123" s="5"/>
    </row>
    <row r="124" spans="8:10" ht="12.75">
      <c r="H124" s="5"/>
      <c r="I124" s="5"/>
      <c r="J124" s="5"/>
    </row>
    <row r="125" spans="8:10" ht="12.75">
      <c r="H125" s="5"/>
      <c r="I125" s="5"/>
      <c r="J125" s="5"/>
    </row>
    <row r="126" spans="8:10" ht="12.75">
      <c r="H126" s="5"/>
      <c r="I126" s="5"/>
      <c r="J126" s="5"/>
    </row>
    <row r="127" spans="8:10" ht="12.75">
      <c r="H127" s="5"/>
      <c r="I127" s="5"/>
      <c r="J127" s="5"/>
    </row>
    <row r="128" spans="8:10" ht="12.75">
      <c r="H128" s="5"/>
      <c r="I128" s="5"/>
      <c r="J128" s="5"/>
    </row>
  </sheetData>
  <mergeCells count="1">
    <mergeCell ref="A67:J67"/>
  </mergeCells>
  <printOptions horizontalCentered="1"/>
  <pageMargins left="0.75" right="0.5" top="0.5" bottom="0.5" header="0.5" footer="0.5"/>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B2:N639"/>
  <sheetViews>
    <sheetView view="pageBreakPreview" zoomScaleSheetLayoutView="100" workbookViewId="0" topLeftCell="A2">
      <pane xSplit="5" ySplit="8" topLeftCell="F43" activePane="bottomRight" state="frozen"/>
      <selection pane="topLeft" activeCell="H26" sqref="H26"/>
      <selection pane="topRight" activeCell="H26" sqref="H26"/>
      <selection pane="bottomLeft" activeCell="H26" sqref="H26"/>
      <selection pane="bottomRight" activeCell="J65" sqref="J65"/>
    </sheetView>
  </sheetViews>
  <sheetFormatPr defaultColWidth="9.140625" defaultRowHeight="12.75"/>
  <cols>
    <col min="2" max="2" width="6.00390625" style="0" customWidth="1"/>
    <col min="6" max="6" width="15.140625" style="0" customWidth="1"/>
    <col min="8" max="8" width="11.00390625" style="0" customWidth="1"/>
    <col min="9" max="9" width="3.140625" style="0" customWidth="1"/>
    <col min="10" max="10" width="11.8515625" style="0" customWidth="1"/>
    <col min="11" max="11" width="2.8515625" style="0" customWidth="1"/>
    <col min="12" max="12" width="10.421875" style="0" customWidth="1"/>
    <col min="13" max="13" width="10.57421875" style="0" customWidth="1"/>
  </cols>
  <sheetData>
    <row r="2" ht="12.75">
      <c r="B2" s="3" t="s">
        <v>352</v>
      </c>
    </row>
    <row r="3" ht="12.75">
      <c r="B3" s="3" t="s">
        <v>125</v>
      </c>
    </row>
    <row r="4" ht="12.75">
      <c r="B4" s="26" t="s">
        <v>73</v>
      </c>
    </row>
    <row r="6" spans="10:12" ht="12.75">
      <c r="J6" s="25" t="s">
        <v>126</v>
      </c>
      <c r="L6" s="24" t="str">
        <f>+J6</f>
        <v>3 months </v>
      </c>
    </row>
    <row r="7" spans="10:12" ht="12.75">
      <c r="J7" s="25" t="s">
        <v>155</v>
      </c>
      <c r="L7" s="24" t="s">
        <v>155</v>
      </c>
    </row>
    <row r="8" spans="10:12" ht="12.75">
      <c r="J8" s="32" t="s">
        <v>124</v>
      </c>
      <c r="L8" s="84" t="s">
        <v>74</v>
      </c>
    </row>
    <row r="9" spans="8:12" ht="12.75">
      <c r="H9" s="25" t="s">
        <v>277</v>
      </c>
      <c r="J9" s="25" t="s">
        <v>9</v>
      </c>
      <c r="L9" s="24" t="s">
        <v>9</v>
      </c>
    </row>
    <row r="10" spans="10:12" ht="12.75">
      <c r="J10" s="25" t="s">
        <v>47</v>
      </c>
      <c r="K10" s="14"/>
      <c r="L10" s="24" t="s">
        <v>47</v>
      </c>
    </row>
    <row r="11" spans="10:12" ht="12.75">
      <c r="J11" s="25"/>
      <c r="K11" s="14"/>
      <c r="L11" s="24"/>
    </row>
    <row r="12" spans="2:12" ht="12.75">
      <c r="B12" s="3" t="s">
        <v>376</v>
      </c>
      <c r="L12" s="14"/>
    </row>
    <row r="13" spans="2:12" ht="12.75">
      <c r="B13" t="s">
        <v>229</v>
      </c>
      <c r="J13" s="47">
        <f>+(+'[1]cashflow'!X10+'[1]cashflow'!S12+'[1]cashflow'!X11)/1000</f>
        <v>439436.476</v>
      </c>
      <c r="L13" s="85">
        <v>292303</v>
      </c>
    </row>
    <row r="14" spans="2:12" ht="12.75">
      <c r="B14" t="s">
        <v>168</v>
      </c>
      <c r="J14" s="47">
        <f>+'[1]cashflow'!X13/1000</f>
        <v>17171.76413</v>
      </c>
      <c r="L14" s="85">
        <v>11307</v>
      </c>
    </row>
    <row r="15" spans="2:12" ht="12.75">
      <c r="B15" t="s">
        <v>374</v>
      </c>
      <c r="J15" s="47">
        <f>+'[1]cashflow'!X17/1000</f>
        <v>-220861.905</v>
      </c>
      <c r="L15" s="85">
        <v>-176629</v>
      </c>
    </row>
    <row r="16" spans="2:12" ht="12.75">
      <c r="B16" t="s">
        <v>264</v>
      </c>
      <c r="J16" s="49">
        <f>(+'[1]cashflow'!X15+'[1]cashflow'!X19)/1000-1</f>
        <v>-159223.21328999999</v>
      </c>
      <c r="K16" s="12"/>
      <c r="L16" s="88">
        <v>-198361</v>
      </c>
    </row>
    <row r="17" spans="2:12" ht="12.75">
      <c r="B17" t="s">
        <v>265</v>
      </c>
      <c r="J17" s="48">
        <f>+'[1]cashflow'!X16/1000</f>
        <v>-104587.372</v>
      </c>
      <c r="K17" s="11"/>
      <c r="L17" s="86">
        <v>-4888</v>
      </c>
    </row>
    <row r="18" spans="2:12" ht="12.75">
      <c r="B18" t="s">
        <v>142</v>
      </c>
      <c r="J18" s="70">
        <f>SUM(J13:J17)</f>
        <v>-28064.250159999938</v>
      </c>
      <c r="L18" s="87">
        <f>SUM(L13:L17)</f>
        <v>-76268</v>
      </c>
    </row>
    <row r="20" spans="2:12" ht="12.75">
      <c r="B20" t="s">
        <v>68</v>
      </c>
      <c r="J20" s="47">
        <f>+(+'[1]cashflow'!X22+'[1]cashflow'!S23+'[1]cashflow'!S24)/1000</f>
        <v>2780.025</v>
      </c>
      <c r="L20" s="85">
        <v>5874</v>
      </c>
    </row>
    <row r="21" spans="2:12" ht="12.75">
      <c r="B21" t="s">
        <v>231</v>
      </c>
      <c r="J21" s="47">
        <f>+'[1]cashflow'!X21/1000</f>
        <v>-27470.989</v>
      </c>
      <c r="L21" s="85">
        <v>-28096</v>
      </c>
    </row>
    <row r="22" spans="2:12" ht="12.75">
      <c r="B22" t="s">
        <v>380</v>
      </c>
      <c r="J22" s="47">
        <f>+'[1]cashflow'!X27/1000</f>
        <v>-1231.628</v>
      </c>
      <c r="L22" s="85">
        <v>-330</v>
      </c>
    </row>
    <row r="23" spans="2:12" ht="12.75">
      <c r="B23" t="s">
        <v>381</v>
      </c>
      <c r="J23" s="49">
        <f>+'[1]cashflow'!X30/1000</f>
        <v>11153.066249999982</v>
      </c>
      <c r="L23" s="88">
        <v>943</v>
      </c>
    </row>
    <row r="24" spans="10:12" ht="12.75">
      <c r="J24" s="48"/>
      <c r="L24" s="86"/>
    </row>
    <row r="25" spans="2:12" ht="12.75">
      <c r="B25" t="s">
        <v>361</v>
      </c>
      <c r="J25" s="71">
        <f>SUM(J18:J23)</f>
        <v>-42833.77590999995</v>
      </c>
      <c r="K25" s="69"/>
      <c r="L25" s="89">
        <f>SUM(L18:L23)</f>
        <v>-97877</v>
      </c>
    </row>
    <row r="26" spans="10:12" ht="12.75">
      <c r="J26" s="20"/>
      <c r="L26" s="8"/>
    </row>
    <row r="27" spans="2:12" ht="12.75">
      <c r="B27" s="3" t="s">
        <v>160</v>
      </c>
      <c r="J27" s="20"/>
      <c r="L27" s="8"/>
    </row>
    <row r="28" spans="2:12" ht="12.75">
      <c r="B28" t="s">
        <v>161</v>
      </c>
      <c r="J28" s="70">
        <f>+'[1]cashflow'!X36/1000</f>
        <v>0</v>
      </c>
      <c r="L28" s="87">
        <v>30</v>
      </c>
    </row>
    <row r="29" spans="2:12" ht="12.75">
      <c r="B29" t="s">
        <v>177</v>
      </c>
      <c r="J29" s="20">
        <f>+'[1]cashflow'!X48/1000</f>
        <v>-12002.399</v>
      </c>
      <c r="L29" s="8">
        <v>-15655</v>
      </c>
    </row>
    <row r="30" spans="2:12" ht="12.75">
      <c r="B30" t="s">
        <v>178</v>
      </c>
      <c r="J30" s="70">
        <f>+'[1]cashflow'!X45/1000</f>
        <v>243.838</v>
      </c>
      <c r="L30" s="87">
        <v>51</v>
      </c>
    </row>
    <row r="31" spans="2:12" ht="12.75">
      <c r="B31" t="s">
        <v>101</v>
      </c>
      <c r="J31" s="70">
        <f>+'[1]cashflow'!X53/1000</f>
        <v>-98748.017</v>
      </c>
      <c r="L31" s="87">
        <v>-62113</v>
      </c>
    </row>
    <row r="32" spans="2:12" ht="12.75">
      <c r="B32" t="s">
        <v>389</v>
      </c>
      <c r="H32" s="93"/>
      <c r="J32" s="70">
        <f>+'[1]cashflow'!X54/1000</f>
        <v>-37370</v>
      </c>
      <c r="L32" s="87">
        <v>0</v>
      </c>
    </row>
    <row r="33" spans="2:12" ht="12.75">
      <c r="B33" t="s">
        <v>317</v>
      </c>
      <c r="J33" s="70">
        <f>+'[1]cashflow'!X44/1000</f>
        <v>457370</v>
      </c>
      <c r="L33" s="87">
        <v>0</v>
      </c>
    </row>
    <row r="34" spans="2:12" ht="12.75">
      <c r="B34" t="s">
        <v>71</v>
      </c>
      <c r="J34" s="70">
        <f>+'[1]cashflow'!X58/1000</f>
        <v>-337.22922</v>
      </c>
      <c r="L34" s="87">
        <v>-3</v>
      </c>
    </row>
    <row r="35" spans="10:12" ht="12.75">
      <c r="J35" s="72"/>
      <c r="L35" s="90"/>
    </row>
    <row r="36" spans="2:12" ht="12.75">
      <c r="B36" t="s">
        <v>209</v>
      </c>
      <c r="J36" s="71">
        <f>SUM(J28:J35)+1</f>
        <v>309157.19278000004</v>
      </c>
      <c r="K36" s="69"/>
      <c r="L36" s="89">
        <f>SUM(L28:L35)</f>
        <v>-77690</v>
      </c>
    </row>
    <row r="37" spans="10:12" ht="12.75">
      <c r="J37" s="20"/>
      <c r="L37" s="8"/>
    </row>
    <row r="38" spans="2:12" ht="12.75">
      <c r="B38" s="3" t="s">
        <v>162</v>
      </c>
      <c r="J38" s="20"/>
      <c r="L38" s="8"/>
    </row>
    <row r="39" spans="2:12" ht="12.75">
      <c r="B39" s="14" t="s">
        <v>372</v>
      </c>
      <c r="J39" s="20">
        <f>+'[1]cashflow'!X72/1000</f>
        <v>26616.814</v>
      </c>
      <c r="L39" s="8">
        <v>35045</v>
      </c>
    </row>
    <row r="40" spans="2:12" ht="12.75">
      <c r="B40" s="14" t="s">
        <v>98</v>
      </c>
      <c r="J40" s="20">
        <f>+'[1]cashflow'!X74/1000</f>
        <v>0</v>
      </c>
      <c r="L40" s="8">
        <v>246241</v>
      </c>
    </row>
    <row r="41" spans="2:12" ht="12.75">
      <c r="B41" s="14" t="s">
        <v>215</v>
      </c>
      <c r="H41" s="93" t="s">
        <v>30</v>
      </c>
      <c r="J41" s="20">
        <f>+'[1]cashflow'!X89/1000</f>
        <v>-763551.091</v>
      </c>
      <c r="L41" s="8">
        <v>0</v>
      </c>
    </row>
    <row r="42" spans="2:12" ht="12.75">
      <c r="B42" s="14" t="s">
        <v>49</v>
      </c>
      <c r="J42" s="20">
        <f>+'[1]cashflow'!X85/1000</f>
        <v>0</v>
      </c>
      <c r="L42" s="8">
        <v>1678</v>
      </c>
    </row>
    <row r="43" spans="2:12" ht="12.75">
      <c r="B43" s="14" t="s">
        <v>318</v>
      </c>
      <c r="J43" s="20">
        <f>+'[1]cashflow'!X88/1000</f>
        <v>55587.13525</v>
      </c>
      <c r="L43" s="8">
        <v>0</v>
      </c>
    </row>
    <row r="44" spans="2:12" ht="12.75">
      <c r="B44" s="14" t="s">
        <v>373</v>
      </c>
      <c r="J44" s="20">
        <f>+(+'[1]cashflow'!X77+'[1]cashflow'!X80)/1000</f>
        <v>0</v>
      </c>
      <c r="L44" s="8">
        <v>-39023</v>
      </c>
    </row>
    <row r="45" spans="2:12" ht="12.75">
      <c r="B45" s="14" t="s">
        <v>99</v>
      </c>
      <c r="J45" s="20">
        <f>+'[1]cashflow'!X94/1000-1</f>
        <v>-1083.497</v>
      </c>
      <c r="L45" s="8">
        <v>-848</v>
      </c>
    </row>
    <row r="46" spans="10:12" ht="12.75">
      <c r="J46" s="48"/>
      <c r="L46" s="86"/>
    </row>
    <row r="47" spans="2:12" ht="12.75">
      <c r="B47" t="s">
        <v>210</v>
      </c>
      <c r="J47" s="71">
        <f>SUM(J39:J46)+1</f>
        <v>-682429.6387499999</v>
      </c>
      <c r="K47" s="69"/>
      <c r="L47" s="89">
        <f>SUM(L39:L46)</f>
        <v>243093</v>
      </c>
    </row>
    <row r="48" spans="10:12" ht="12.75">
      <c r="J48" s="20"/>
      <c r="L48" s="8"/>
    </row>
    <row r="49" spans="2:12" ht="12.75">
      <c r="B49" t="s">
        <v>163</v>
      </c>
      <c r="J49" s="70">
        <f>+J47+J36+J25</f>
        <v>-416106.22187999985</v>
      </c>
      <c r="L49" s="87">
        <f>+L47+L36+L25</f>
        <v>67526</v>
      </c>
    </row>
    <row r="50" spans="10:12" ht="12.75">
      <c r="J50" s="20"/>
      <c r="L50" s="8"/>
    </row>
    <row r="51" spans="2:12" ht="12.75">
      <c r="B51" s="3" t="s">
        <v>179</v>
      </c>
      <c r="J51" s="70">
        <v>1204228</v>
      </c>
      <c r="L51" s="87">
        <v>1227245</v>
      </c>
    </row>
    <row r="52" spans="2:12" ht="12.75">
      <c r="B52" s="14" t="s">
        <v>5</v>
      </c>
      <c r="J52" s="70">
        <f>+'[1]cashflow'!X104/1000</f>
        <v>-1799.727919999957</v>
      </c>
      <c r="L52" s="87">
        <v>-27455</v>
      </c>
    </row>
    <row r="53" spans="2:12" ht="12.75">
      <c r="B53" t="s">
        <v>50</v>
      </c>
      <c r="J53" s="20">
        <v>0</v>
      </c>
      <c r="L53" s="85">
        <v>-14106</v>
      </c>
    </row>
    <row r="54" spans="2:12" ht="12.75">
      <c r="B54" t="s">
        <v>176</v>
      </c>
      <c r="J54" s="110">
        <f>+'[1]cashflow'!X107/1000</f>
        <v>-69575.257</v>
      </c>
      <c r="L54" s="85">
        <v>-40035</v>
      </c>
    </row>
    <row r="55" spans="10:12" ht="12.75">
      <c r="J55" s="20"/>
      <c r="L55" s="85"/>
    </row>
    <row r="56" spans="2:12" ht="13.5" thickBot="1">
      <c r="B56" s="3" t="s">
        <v>362</v>
      </c>
      <c r="J56" s="73">
        <f>SUM(J49:J55)</f>
        <v>716746.7932000002</v>
      </c>
      <c r="K56" s="68"/>
      <c r="L56" s="91">
        <f>SUM(L49:L55)</f>
        <v>1213175</v>
      </c>
    </row>
    <row r="57" ht="13.5" thickTop="1">
      <c r="J57" s="5"/>
    </row>
    <row r="58" ht="12.75">
      <c r="M58" s="5"/>
    </row>
    <row r="59" spans="2:13" ht="12.75">
      <c r="B59" s="31"/>
      <c r="M59" s="5"/>
    </row>
    <row r="60" spans="2:14" ht="12.75">
      <c r="B60" s="3"/>
      <c r="M60" s="5"/>
      <c r="N60" s="4"/>
    </row>
    <row r="61" spans="2:10" ht="12.75">
      <c r="B61" s="3"/>
      <c r="J61" s="5"/>
    </row>
    <row r="62" ht="12.75">
      <c r="J62" s="5"/>
    </row>
    <row r="63" spans="2:14" ht="37.5" customHeight="1">
      <c r="B63" s="164" t="s">
        <v>336</v>
      </c>
      <c r="C63" s="165"/>
      <c r="D63" s="165"/>
      <c r="E63" s="165"/>
      <c r="F63" s="165"/>
      <c r="G63" s="165"/>
      <c r="H63" s="165"/>
      <c r="I63" s="165"/>
      <c r="J63" s="165"/>
      <c r="K63" s="165"/>
      <c r="L63" s="165"/>
      <c r="M63" s="13"/>
      <c r="N63" s="13"/>
    </row>
    <row r="64" ht="12.75">
      <c r="J64" s="5"/>
    </row>
    <row r="65" ht="12.75">
      <c r="J65" s="5"/>
    </row>
    <row r="66" ht="12.75">
      <c r="J66" s="5"/>
    </row>
    <row r="67" ht="12.75">
      <c r="J67" s="5"/>
    </row>
    <row r="68" ht="12.75">
      <c r="J68" s="5"/>
    </row>
    <row r="69" ht="12.75">
      <c r="J69" s="5"/>
    </row>
    <row r="70" ht="12.75">
      <c r="J70" s="5"/>
    </row>
    <row r="71" ht="12.75">
      <c r="J71" s="5"/>
    </row>
    <row r="72" ht="12.75">
      <c r="J72" s="5"/>
    </row>
    <row r="73" ht="12.75">
      <c r="J73" s="5"/>
    </row>
    <row r="74" ht="12.75">
      <c r="J74" s="5"/>
    </row>
    <row r="75" ht="12.75">
      <c r="J75" s="5"/>
    </row>
    <row r="76" ht="12.75">
      <c r="J76" s="5"/>
    </row>
    <row r="77" ht="12.75">
      <c r="J77" s="5"/>
    </row>
    <row r="78" ht="12.75">
      <c r="J78" s="5"/>
    </row>
    <row r="79" ht="12.75">
      <c r="J79" s="5"/>
    </row>
    <row r="80" ht="12.75">
      <c r="J80" s="5"/>
    </row>
    <row r="81" ht="12.75">
      <c r="J81" s="5"/>
    </row>
    <row r="82" ht="12.75">
      <c r="J82" s="5"/>
    </row>
    <row r="83" ht="12.75">
      <c r="J83" s="5"/>
    </row>
    <row r="84" ht="12.75">
      <c r="J84" s="5"/>
    </row>
    <row r="85" ht="12.75">
      <c r="J85" s="5"/>
    </row>
    <row r="86" ht="12.75">
      <c r="J86" s="5"/>
    </row>
    <row r="87" ht="12.75">
      <c r="J87" s="5"/>
    </row>
    <row r="88" ht="12.75">
      <c r="J88" s="5"/>
    </row>
    <row r="89" ht="12.75">
      <c r="J89" s="5"/>
    </row>
    <row r="90" ht="12.75">
      <c r="J90" s="5"/>
    </row>
    <row r="91" ht="12.75">
      <c r="J91" s="5"/>
    </row>
    <row r="92" ht="12.75">
      <c r="J92" s="5"/>
    </row>
    <row r="93" ht="12.75">
      <c r="J93" s="5"/>
    </row>
    <row r="94" ht="12.75">
      <c r="J94" s="5"/>
    </row>
    <row r="95" ht="12.75">
      <c r="J95" s="5"/>
    </row>
    <row r="96" ht="12.75">
      <c r="J96" s="5"/>
    </row>
    <row r="97" ht="12.75">
      <c r="J97" s="5"/>
    </row>
    <row r="98" ht="12.75">
      <c r="J98" s="5"/>
    </row>
    <row r="99" ht="12.75">
      <c r="J99" s="5"/>
    </row>
    <row r="100" ht="12.75">
      <c r="J100" s="5"/>
    </row>
    <row r="101" ht="12.75">
      <c r="J101" s="5"/>
    </row>
    <row r="102" ht="12.75">
      <c r="J102" s="5"/>
    </row>
    <row r="103" ht="12.75">
      <c r="J103" s="5"/>
    </row>
    <row r="104" ht="12.75">
      <c r="J104" s="5"/>
    </row>
    <row r="105" ht="12.75">
      <c r="J105" s="5"/>
    </row>
    <row r="106" ht="12.75">
      <c r="J106" s="5"/>
    </row>
    <row r="107" ht="12.75">
      <c r="J107" s="5"/>
    </row>
    <row r="108" ht="12.75">
      <c r="J108" s="5"/>
    </row>
    <row r="109" ht="12.75">
      <c r="J109" s="5"/>
    </row>
    <row r="110" ht="12.75">
      <c r="J110" s="5"/>
    </row>
    <row r="111" ht="12.75">
      <c r="J111" s="5"/>
    </row>
    <row r="112" ht="12.75">
      <c r="J112" s="5"/>
    </row>
    <row r="113" ht="12.75">
      <c r="J113" s="5"/>
    </row>
    <row r="114" ht="12.75">
      <c r="J114" s="5"/>
    </row>
    <row r="115" ht="12.75">
      <c r="J115" s="5"/>
    </row>
    <row r="116" ht="12.75">
      <c r="J116" s="5"/>
    </row>
    <row r="117" ht="12.75">
      <c r="J117" s="5"/>
    </row>
    <row r="118" ht="12.75">
      <c r="J118" s="5"/>
    </row>
    <row r="119" ht="12.75">
      <c r="J119" s="5"/>
    </row>
    <row r="120" ht="12.75">
      <c r="J120" s="5"/>
    </row>
    <row r="121" ht="12.75">
      <c r="J121" s="5"/>
    </row>
    <row r="122" ht="12.75">
      <c r="J122" s="5"/>
    </row>
    <row r="123" ht="12.75">
      <c r="J123" s="5"/>
    </row>
    <row r="124" ht="12.75">
      <c r="J124" s="5"/>
    </row>
    <row r="125" ht="12.75">
      <c r="J125" s="5"/>
    </row>
    <row r="126" ht="12.75">
      <c r="J126" s="5"/>
    </row>
    <row r="127" ht="12.75">
      <c r="J127" s="5"/>
    </row>
    <row r="128" ht="12.75">
      <c r="J128" s="5"/>
    </row>
    <row r="129" ht="12.75">
      <c r="J129" s="5"/>
    </row>
    <row r="130" ht="12.75">
      <c r="J130" s="5"/>
    </row>
    <row r="131" ht="12.75">
      <c r="J131" s="5"/>
    </row>
    <row r="132" ht="12.75">
      <c r="J132" s="5"/>
    </row>
    <row r="133" ht="12.75">
      <c r="J133" s="5"/>
    </row>
    <row r="134" ht="12.75">
      <c r="J134" s="5"/>
    </row>
    <row r="135" ht="12.75">
      <c r="J135" s="5"/>
    </row>
    <row r="136" ht="12.75">
      <c r="J136" s="5"/>
    </row>
    <row r="137" ht="12.75">
      <c r="J137" s="5"/>
    </row>
    <row r="138" ht="12.75">
      <c r="J138" s="5"/>
    </row>
    <row r="139" ht="12.75">
      <c r="J139" s="5"/>
    </row>
    <row r="140" ht="12.75">
      <c r="J140" s="5"/>
    </row>
    <row r="141" ht="12.75">
      <c r="J141" s="5"/>
    </row>
    <row r="142" ht="12.75">
      <c r="J142" s="5"/>
    </row>
    <row r="143" ht="12.75">
      <c r="J143" s="5"/>
    </row>
    <row r="144" ht="12.75">
      <c r="J144" s="5"/>
    </row>
    <row r="145" ht="12.75">
      <c r="J145" s="5"/>
    </row>
    <row r="146" ht="12.75">
      <c r="J146" s="5"/>
    </row>
    <row r="147" ht="12.75">
      <c r="J147" s="5"/>
    </row>
    <row r="148" ht="12.75">
      <c r="J148" s="5"/>
    </row>
    <row r="149" ht="12.75">
      <c r="J149" s="5"/>
    </row>
    <row r="150" ht="12.75">
      <c r="J150" s="5"/>
    </row>
    <row r="151" ht="12.75">
      <c r="J151" s="5"/>
    </row>
    <row r="152" ht="12.75">
      <c r="J152" s="5"/>
    </row>
    <row r="153" ht="12.75">
      <c r="J153" s="5"/>
    </row>
    <row r="154" ht="12.75">
      <c r="J154" s="5"/>
    </row>
    <row r="155" ht="12.75">
      <c r="J155" s="5"/>
    </row>
    <row r="156" ht="12.75">
      <c r="J156" s="5"/>
    </row>
    <row r="157" ht="12.75">
      <c r="J157" s="5"/>
    </row>
    <row r="158" ht="12.75">
      <c r="J158" s="5"/>
    </row>
    <row r="159" ht="12.75">
      <c r="J159" s="5"/>
    </row>
    <row r="160" ht="12.75">
      <c r="J160" s="5"/>
    </row>
    <row r="161" ht="12.75">
      <c r="J161" s="5"/>
    </row>
    <row r="162" ht="12.75">
      <c r="J162" s="5"/>
    </row>
    <row r="163" ht="12.75">
      <c r="J163" s="5"/>
    </row>
    <row r="164" ht="12.75">
      <c r="J164" s="5"/>
    </row>
    <row r="165" ht="12.75">
      <c r="J165" s="5"/>
    </row>
    <row r="166" ht="12.75">
      <c r="J166" s="5"/>
    </row>
    <row r="167" ht="12.75">
      <c r="J167" s="5"/>
    </row>
    <row r="168" ht="12.75">
      <c r="J168" s="5"/>
    </row>
    <row r="169" ht="12.75">
      <c r="J169" s="5"/>
    </row>
    <row r="170" ht="12.75">
      <c r="J170" s="5"/>
    </row>
    <row r="171" ht="12.75">
      <c r="J171" s="5"/>
    </row>
    <row r="172" ht="12.75">
      <c r="J172" s="5"/>
    </row>
    <row r="173" ht="12.75">
      <c r="J173" s="5"/>
    </row>
    <row r="174" ht="12.75">
      <c r="J174" s="5"/>
    </row>
    <row r="175" ht="12.75">
      <c r="J175" s="5"/>
    </row>
    <row r="176" ht="12.75">
      <c r="J176" s="5"/>
    </row>
    <row r="177" ht="12.75">
      <c r="J177" s="5"/>
    </row>
    <row r="178" ht="12.75">
      <c r="J178" s="5"/>
    </row>
    <row r="179" ht="12.75">
      <c r="J179" s="5"/>
    </row>
    <row r="180" ht="12.75">
      <c r="J180" s="5"/>
    </row>
    <row r="181" ht="12.75">
      <c r="J181" s="5"/>
    </row>
    <row r="182" ht="12.75">
      <c r="J182" s="5"/>
    </row>
    <row r="183" ht="12.75">
      <c r="J183" s="5"/>
    </row>
    <row r="184" ht="12.75">
      <c r="J184" s="5"/>
    </row>
    <row r="185" ht="12.75">
      <c r="J185" s="5"/>
    </row>
    <row r="186" ht="12.75">
      <c r="J186" s="5"/>
    </row>
    <row r="187" ht="12.75">
      <c r="J187" s="5"/>
    </row>
    <row r="188" ht="12.75">
      <c r="J188" s="5"/>
    </row>
    <row r="189" ht="12.75">
      <c r="J189" s="5"/>
    </row>
    <row r="190" ht="12.75">
      <c r="J190" s="5"/>
    </row>
    <row r="191" ht="12.75">
      <c r="J191" s="5"/>
    </row>
    <row r="192" ht="12.75">
      <c r="J192" s="5"/>
    </row>
    <row r="193" ht="12.75">
      <c r="J193" s="5"/>
    </row>
    <row r="194" ht="12.75">
      <c r="J194" s="5"/>
    </row>
    <row r="195" ht="12.75">
      <c r="J195" s="5"/>
    </row>
    <row r="196" ht="12.75">
      <c r="J196" s="5"/>
    </row>
    <row r="197" ht="12.75">
      <c r="J197" s="5"/>
    </row>
    <row r="198" ht="12.75">
      <c r="J198" s="5"/>
    </row>
    <row r="199" ht="12.75">
      <c r="J199" s="5"/>
    </row>
    <row r="200" ht="12.75">
      <c r="J200" s="5"/>
    </row>
    <row r="201" ht="12.75">
      <c r="J201" s="5"/>
    </row>
    <row r="202" ht="12.75">
      <c r="J202" s="5"/>
    </row>
    <row r="203" ht="12.75">
      <c r="J203" s="5"/>
    </row>
    <row r="204" ht="12.75">
      <c r="J204" s="5"/>
    </row>
    <row r="205" ht="12.75">
      <c r="J205" s="5"/>
    </row>
    <row r="206" ht="12.75">
      <c r="J206" s="5"/>
    </row>
    <row r="207" ht="12.75">
      <c r="J207" s="5"/>
    </row>
    <row r="208" ht="12.75">
      <c r="J208" s="5"/>
    </row>
    <row r="209" ht="12.75">
      <c r="J209" s="5"/>
    </row>
    <row r="210" ht="12.75">
      <c r="J210" s="5"/>
    </row>
    <row r="211" ht="12.75">
      <c r="J211" s="5"/>
    </row>
    <row r="212" ht="12.75">
      <c r="J212" s="5"/>
    </row>
    <row r="213" ht="12.75">
      <c r="J213" s="5"/>
    </row>
    <row r="214" ht="12.75">
      <c r="J214" s="5"/>
    </row>
    <row r="215" ht="12.75">
      <c r="J215" s="5"/>
    </row>
    <row r="216" ht="12.75">
      <c r="J216" s="5"/>
    </row>
    <row r="217" ht="12.75">
      <c r="J217" s="5"/>
    </row>
    <row r="218" ht="12.75">
      <c r="J218" s="5"/>
    </row>
    <row r="219" ht="12.75">
      <c r="J219" s="5"/>
    </row>
    <row r="220" ht="12.75">
      <c r="J220" s="5"/>
    </row>
    <row r="221" ht="12.75">
      <c r="J221" s="5"/>
    </row>
    <row r="222" ht="12.75">
      <c r="J222" s="5"/>
    </row>
    <row r="223" ht="12.75">
      <c r="J223" s="5"/>
    </row>
    <row r="224" ht="12.75">
      <c r="J224" s="5"/>
    </row>
    <row r="225" ht="12.75">
      <c r="J225" s="5"/>
    </row>
    <row r="226" ht="12.75">
      <c r="J226" s="5"/>
    </row>
    <row r="227" ht="12.75">
      <c r="J227" s="5"/>
    </row>
    <row r="228" ht="12.75">
      <c r="J228" s="5"/>
    </row>
    <row r="229" ht="12.75">
      <c r="J229" s="5"/>
    </row>
    <row r="230" ht="12.75">
      <c r="J230" s="5"/>
    </row>
    <row r="231" ht="12.75">
      <c r="J231" s="5"/>
    </row>
    <row r="232" ht="12.75">
      <c r="J232" s="5"/>
    </row>
    <row r="233" ht="12.75">
      <c r="J233" s="5"/>
    </row>
    <row r="234" ht="12.75">
      <c r="J234" s="5"/>
    </row>
    <row r="235" ht="12.75">
      <c r="J235" s="5"/>
    </row>
    <row r="236" ht="12.75">
      <c r="J236" s="5"/>
    </row>
    <row r="237" ht="12.75">
      <c r="J237" s="5"/>
    </row>
    <row r="238" ht="12.75">
      <c r="J238" s="5"/>
    </row>
    <row r="239" ht="12.75">
      <c r="J239" s="5"/>
    </row>
    <row r="240" ht="12.75">
      <c r="J240" s="5"/>
    </row>
    <row r="241" ht="12.75">
      <c r="J241" s="5"/>
    </row>
    <row r="242" ht="12.75">
      <c r="J242" s="5"/>
    </row>
    <row r="243" ht="12.75">
      <c r="J243" s="5"/>
    </row>
    <row r="244" ht="12.75">
      <c r="J244" s="5"/>
    </row>
    <row r="245" ht="12.75">
      <c r="J245" s="5"/>
    </row>
    <row r="246" ht="12.75">
      <c r="J246" s="5"/>
    </row>
    <row r="247" ht="12.75">
      <c r="J247" s="5"/>
    </row>
    <row r="248" ht="12.75">
      <c r="J248" s="5"/>
    </row>
    <row r="249" ht="12.75">
      <c r="J249" s="5"/>
    </row>
    <row r="250" ht="12.75">
      <c r="J250" s="5"/>
    </row>
    <row r="251" ht="12.75">
      <c r="J251" s="5"/>
    </row>
    <row r="252" ht="12.75">
      <c r="J252" s="5"/>
    </row>
    <row r="253" ht="12.75">
      <c r="J253" s="5"/>
    </row>
    <row r="254" ht="12.75">
      <c r="J254" s="5"/>
    </row>
    <row r="255" ht="12.75">
      <c r="J255" s="5"/>
    </row>
    <row r="256" ht="12.75">
      <c r="J256" s="5"/>
    </row>
    <row r="257" ht="12.75">
      <c r="J257" s="5"/>
    </row>
    <row r="258" ht="12.75">
      <c r="J258" s="5"/>
    </row>
    <row r="259" ht="12.75">
      <c r="J259" s="5"/>
    </row>
    <row r="260" ht="12.75">
      <c r="J260" s="5"/>
    </row>
    <row r="261" ht="12.75">
      <c r="J261" s="5"/>
    </row>
    <row r="262" ht="12.75">
      <c r="J262" s="5"/>
    </row>
    <row r="263" ht="12.75">
      <c r="J263" s="5"/>
    </row>
    <row r="264" ht="12.75">
      <c r="J264" s="5"/>
    </row>
    <row r="265" ht="12.75">
      <c r="J265" s="5"/>
    </row>
    <row r="266" ht="12.75">
      <c r="J266" s="5"/>
    </row>
    <row r="267" ht="12.75">
      <c r="J267" s="5"/>
    </row>
    <row r="268" ht="12.75">
      <c r="J268" s="5"/>
    </row>
    <row r="269" ht="12.75">
      <c r="J269" s="5"/>
    </row>
    <row r="270" ht="12.75">
      <c r="J270" s="5"/>
    </row>
    <row r="271" ht="12.75">
      <c r="J271" s="5"/>
    </row>
    <row r="272" ht="12.75">
      <c r="J272" s="5"/>
    </row>
    <row r="273" ht="12.75">
      <c r="J273" s="5"/>
    </row>
    <row r="274" ht="12.75">
      <c r="J274" s="5"/>
    </row>
    <row r="275" ht="12.75">
      <c r="J275" s="5"/>
    </row>
    <row r="276" ht="12.75">
      <c r="J276" s="5"/>
    </row>
    <row r="277" ht="12.75">
      <c r="J277" s="5"/>
    </row>
    <row r="278" ht="12.75">
      <c r="J278" s="5"/>
    </row>
    <row r="279" ht="12.75">
      <c r="J279" s="5"/>
    </row>
    <row r="280" ht="12.75">
      <c r="J280" s="5"/>
    </row>
    <row r="281" ht="12.75">
      <c r="J281" s="5"/>
    </row>
    <row r="282" ht="12.75">
      <c r="J282" s="5"/>
    </row>
    <row r="283" ht="12.75">
      <c r="J283" s="5"/>
    </row>
    <row r="284" ht="12.75">
      <c r="J284" s="5"/>
    </row>
    <row r="285" ht="12.75">
      <c r="J285" s="5"/>
    </row>
    <row r="286" ht="12.75">
      <c r="J286" s="5"/>
    </row>
    <row r="287" ht="12.75">
      <c r="J287" s="5"/>
    </row>
    <row r="288" ht="12.75">
      <c r="J288" s="5"/>
    </row>
    <row r="289" ht="12.75">
      <c r="J289" s="5"/>
    </row>
    <row r="290" ht="12.75">
      <c r="J290" s="5"/>
    </row>
    <row r="291" ht="12.75">
      <c r="J291" s="5"/>
    </row>
    <row r="292" ht="12.75">
      <c r="J292" s="5"/>
    </row>
    <row r="293" ht="12.75">
      <c r="J293" s="5"/>
    </row>
    <row r="294" ht="12.75">
      <c r="J294" s="5"/>
    </row>
    <row r="295" ht="12.75">
      <c r="J295" s="5"/>
    </row>
    <row r="296" ht="12.75">
      <c r="J296" s="5"/>
    </row>
    <row r="297" ht="12.75">
      <c r="J297" s="5"/>
    </row>
    <row r="298" ht="12.75">
      <c r="J298" s="5"/>
    </row>
    <row r="299" ht="12.75">
      <c r="J299" s="5"/>
    </row>
    <row r="300" ht="12.75">
      <c r="J300" s="5"/>
    </row>
    <row r="301" ht="12.75">
      <c r="J301" s="5"/>
    </row>
    <row r="302" ht="12.75">
      <c r="J302" s="5"/>
    </row>
    <row r="303" ht="12.75">
      <c r="J303" s="5"/>
    </row>
    <row r="304" ht="12.75">
      <c r="J304" s="5"/>
    </row>
    <row r="305" ht="12.75">
      <c r="J305" s="5"/>
    </row>
    <row r="306" ht="12.75">
      <c r="J306" s="5"/>
    </row>
    <row r="307" ht="12.75">
      <c r="J307" s="5"/>
    </row>
    <row r="308" ht="12.75">
      <c r="J308" s="5"/>
    </row>
    <row r="309" ht="12.75">
      <c r="J309" s="5"/>
    </row>
    <row r="310" ht="12.75">
      <c r="J310" s="5"/>
    </row>
    <row r="311" ht="12.75">
      <c r="J311" s="5"/>
    </row>
    <row r="312" ht="12.75">
      <c r="J312" s="5"/>
    </row>
    <row r="313" ht="12.75">
      <c r="J313" s="5"/>
    </row>
    <row r="314" ht="12.75">
      <c r="J314" s="5"/>
    </row>
    <row r="315" ht="12.75">
      <c r="J315" s="5"/>
    </row>
    <row r="316" ht="12.75">
      <c r="J316" s="5"/>
    </row>
    <row r="317" ht="12.75">
      <c r="J317" s="5"/>
    </row>
    <row r="318" ht="12.75">
      <c r="J318" s="5"/>
    </row>
    <row r="319" ht="12.75">
      <c r="J319" s="5"/>
    </row>
    <row r="320" ht="12.75">
      <c r="J320" s="5"/>
    </row>
    <row r="321" ht="12.75">
      <c r="J321" s="5"/>
    </row>
    <row r="322" ht="12.75">
      <c r="J322" s="5"/>
    </row>
    <row r="323" ht="12.75">
      <c r="J323" s="5"/>
    </row>
    <row r="324" ht="12.75">
      <c r="J324" s="5"/>
    </row>
    <row r="325" ht="12.75">
      <c r="J325" s="5"/>
    </row>
    <row r="326" ht="12.75">
      <c r="J326" s="5"/>
    </row>
    <row r="327" ht="12.75">
      <c r="J327" s="5"/>
    </row>
    <row r="328" ht="12.75">
      <c r="J328" s="5"/>
    </row>
    <row r="329" ht="12.75">
      <c r="J329" s="5"/>
    </row>
    <row r="330" ht="12.75">
      <c r="J330" s="5"/>
    </row>
    <row r="331" ht="12.75">
      <c r="J331" s="5"/>
    </row>
    <row r="332" ht="12.75">
      <c r="J332" s="5"/>
    </row>
    <row r="333" ht="12.75">
      <c r="J333" s="5"/>
    </row>
    <row r="334" ht="12.75">
      <c r="J334" s="5"/>
    </row>
    <row r="335" ht="12.75">
      <c r="J335" s="5"/>
    </row>
    <row r="336" ht="12.75">
      <c r="J336" s="5"/>
    </row>
    <row r="337" ht="12.75">
      <c r="J337" s="5"/>
    </row>
    <row r="338" ht="12.75">
      <c r="J338" s="5"/>
    </row>
    <row r="339" ht="12.75">
      <c r="J339" s="5"/>
    </row>
    <row r="340" ht="12.75">
      <c r="J340" s="5"/>
    </row>
    <row r="341" ht="12.75">
      <c r="J341" s="5"/>
    </row>
    <row r="342" ht="12.75">
      <c r="J342" s="5"/>
    </row>
    <row r="343" ht="12.75">
      <c r="J343" s="5"/>
    </row>
    <row r="344" ht="12.75">
      <c r="J344" s="5"/>
    </row>
    <row r="345" ht="12.75">
      <c r="J345" s="5"/>
    </row>
    <row r="346" ht="12.75">
      <c r="J346" s="5"/>
    </row>
    <row r="347" ht="12.75">
      <c r="J347" s="5"/>
    </row>
    <row r="348" ht="12.75">
      <c r="J348" s="5"/>
    </row>
    <row r="349" ht="12.75">
      <c r="J349" s="5"/>
    </row>
    <row r="350" ht="12.75">
      <c r="J350" s="5"/>
    </row>
    <row r="351" ht="12.75">
      <c r="J351" s="5"/>
    </row>
    <row r="352" ht="12.75">
      <c r="J352" s="5"/>
    </row>
    <row r="353" ht="12.75">
      <c r="J353" s="5"/>
    </row>
    <row r="354" ht="12.75">
      <c r="J354" s="5"/>
    </row>
    <row r="355" ht="12.75">
      <c r="J355" s="5"/>
    </row>
    <row r="356" ht="12.75">
      <c r="J356" s="5"/>
    </row>
    <row r="357" ht="12.75">
      <c r="J357" s="5"/>
    </row>
    <row r="358" ht="12.75">
      <c r="J358" s="5"/>
    </row>
    <row r="359" ht="12.75">
      <c r="J359" s="5"/>
    </row>
    <row r="360" ht="12.75">
      <c r="J360" s="5"/>
    </row>
    <row r="361" ht="12.75">
      <c r="J361" s="5"/>
    </row>
    <row r="362" ht="12.75">
      <c r="J362" s="5"/>
    </row>
    <row r="363" ht="12.75">
      <c r="J363" s="5"/>
    </row>
    <row r="364" ht="12.75">
      <c r="J364" s="5"/>
    </row>
    <row r="365" ht="12.75">
      <c r="J365" s="5"/>
    </row>
    <row r="366" ht="12.75">
      <c r="J366" s="5"/>
    </row>
    <row r="367" ht="12.75">
      <c r="J367" s="5"/>
    </row>
    <row r="368" ht="12.75">
      <c r="J368" s="5"/>
    </row>
    <row r="369" ht="12.75">
      <c r="J369" s="5"/>
    </row>
    <row r="370" ht="12.75">
      <c r="J370" s="5"/>
    </row>
    <row r="371" ht="12.75">
      <c r="J371" s="5"/>
    </row>
    <row r="372" ht="12.75">
      <c r="J372" s="5"/>
    </row>
    <row r="373" ht="12.75">
      <c r="J373" s="5"/>
    </row>
    <row r="374" ht="12.75">
      <c r="J374" s="5"/>
    </row>
    <row r="375" ht="12.75">
      <c r="J375" s="5"/>
    </row>
    <row r="376" ht="12.75">
      <c r="J376" s="5"/>
    </row>
    <row r="377" ht="12.75">
      <c r="J377" s="5"/>
    </row>
    <row r="378" ht="12.75">
      <c r="J378" s="5"/>
    </row>
    <row r="379" ht="12.75">
      <c r="J379" s="5"/>
    </row>
    <row r="380" ht="12.75">
      <c r="J380" s="5"/>
    </row>
    <row r="381" ht="12.75">
      <c r="J381" s="5"/>
    </row>
    <row r="382" ht="12.75">
      <c r="J382" s="5"/>
    </row>
    <row r="383" ht="12.75">
      <c r="J383" s="5"/>
    </row>
    <row r="384" ht="12.75">
      <c r="J384" s="5"/>
    </row>
    <row r="385" ht="12.75">
      <c r="J385" s="5"/>
    </row>
    <row r="386" ht="12.75">
      <c r="J386" s="5"/>
    </row>
    <row r="387" ht="12.75">
      <c r="J387" s="5"/>
    </row>
    <row r="388" ht="12.75">
      <c r="J388" s="5"/>
    </row>
    <row r="389" ht="12.75">
      <c r="J389" s="5"/>
    </row>
    <row r="390" ht="12.75">
      <c r="J390" s="5"/>
    </row>
    <row r="391" ht="12.75">
      <c r="J391" s="5"/>
    </row>
    <row r="392" ht="12.75">
      <c r="J392" s="5"/>
    </row>
    <row r="393" ht="12.75">
      <c r="J393" s="5"/>
    </row>
    <row r="394" ht="12.75">
      <c r="J394" s="5"/>
    </row>
    <row r="395" ht="12.75">
      <c r="J395" s="5"/>
    </row>
    <row r="396" ht="12.75">
      <c r="J396" s="5"/>
    </row>
    <row r="397" ht="12.75">
      <c r="J397" s="5"/>
    </row>
    <row r="398" ht="12.75">
      <c r="J398" s="5"/>
    </row>
    <row r="399" ht="12.75">
      <c r="J399" s="5"/>
    </row>
    <row r="400" ht="12.75">
      <c r="J400" s="5"/>
    </row>
    <row r="401" ht="12.75">
      <c r="J401" s="5"/>
    </row>
    <row r="402" ht="12.75">
      <c r="J402" s="5"/>
    </row>
    <row r="403" ht="12.75">
      <c r="J403" s="5"/>
    </row>
    <row r="404" ht="12.75">
      <c r="J404" s="5"/>
    </row>
    <row r="405" ht="12.75">
      <c r="J405" s="5"/>
    </row>
    <row r="406" ht="12.75">
      <c r="J406" s="5"/>
    </row>
    <row r="407" ht="12.75">
      <c r="J407" s="5"/>
    </row>
    <row r="408" ht="12.75">
      <c r="J408" s="5"/>
    </row>
    <row r="409" ht="12.75">
      <c r="J409" s="5"/>
    </row>
    <row r="410" ht="12.75">
      <c r="J410" s="5"/>
    </row>
    <row r="411" ht="12.75">
      <c r="J411" s="5"/>
    </row>
    <row r="412" ht="12.75">
      <c r="J412" s="5"/>
    </row>
    <row r="413" ht="12.75">
      <c r="J413" s="5"/>
    </row>
    <row r="414" ht="12.75">
      <c r="J414" s="5"/>
    </row>
    <row r="415" ht="12.75">
      <c r="J415" s="5"/>
    </row>
    <row r="416" ht="12.75">
      <c r="J416" s="5"/>
    </row>
    <row r="417" ht="12.75">
      <c r="J417" s="5"/>
    </row>
    <row r="418" ht="12.75">
      <c r="J418" s="5"/>
    </row>
    <row r="419" ht="12.75">
      <c r="J419" s="5"/>
    </row>
    <row r="420" ht="12.75">
      <c r="J420" s="5"/>
    </row>
    <row r="421" ht="12.75">
      <c r="J421" s="5"/>
    </row>
    <row r="422" ht="12.75">
      <c r="J422" s="5"/>
    </row>
    <row r="423" ht="12.75">
      <c r="J423" s="5"/>
    </row>
    <row r="424" ht="12.75">
      <c r="J424" s="5"/>
    </row>
    <row r="425" ht="12.75">
      <c r="J425" s="5"/>
    </row>
    <row r="426" ht="12.75">
      <c r="J426" s="5"/>
    </row>
    <row r="427" ht="12.75">
      <c r="J427" s="5"/>
    </row>
    <row r="428" ht="12.75">
      <c r="J428" s="5"/>
    </row>
    <row r="429" ht="12.75">
      <c r="J429" s="5"/>
    </row>
    <row r="430" ht="12.75">
      <c r="J430" s="5"/>
    </row>
    <row r="431" ht="12.75">
      <c r="J431" s="5"/>
    </row>
    <row r="432" ht="12.75">
      <c r="J432" s="5"/>
    </row>
    <row r="433" ht="12.75">
      <c r="J433" s="5"/>
    </row>
    <row r="434" ht="12.75">
      <c r="J434" s="5"/>
    </row>
    <row r="435" ht="12.75">
      <c r="J435" s="5"/>
    </row>
    <row r="436" ht="12.75">
      <c r="J436" s="5"/>
    </row>
    <row r="437" ht="12.75">
      <c r="J437" s="5"/>
    </row>
    <row r="438" ht="12.75">
      <c r="J438" s="5"/>
    </row>
    <row r="439" ht="12.75">
      <c r="J439" s="5"/>
    </row>
    <row r="440" ht="12.75">
      <c r="J440" s="5"/>
    </row>
    <row r="441" ht="12.75">
      <c r="J441" s="5"/>
    </row>
    <row r="442" ht="12.75">
      <c r="J442" s="5"/>
    </row>
    <row r="443" ht="12.75">
      <c r="J443" s="5"/>
    </row>
    <row r="444" ht="12.75">
      <c r="J444" s="5"/>
    </row>
    <row r="445" ht="12.75">
      <c r="J445" s="5"/>
    </row>
    <row r="446" ht="12.75">
      <c r="J446" s="5"/>
    </row>
    <row r="447" ht="12.75">
      <c r="J447" s="5"/>
    </row>
    <row r="448" ht="12.75">
      <c r="J448" s="5"/>
    </row>
    <row r="449" ht="12.75">
      <c r="J449" s="5"/>
    </row>
    <row r="450" ht="12.75">
      <c r="J450" s="5"/>
    </row>
    <row r="451" ht="12.75">
      <c r="J451" s="5"/>
    </row>
    <row r="452" ht="12.75">
      <c r="J452" s="5"/>
    </row>
    <row r="453" ht="12.75">
      <c r="J453" s="5"/>
    </row>
    <row r="454" ht="12.75">
      <c r="J454" s="5"/>
    </row>
    <row r="455" ht="12.75">
      <c r="J455" s="5"/>
    </row>
    <row r="456" ht="12.75">
      <c r="J456" s="5"/>
    </row>
    <row r="457" ht="12.75">
      <c r="J457" s="5"/>
    </row>
    <row r="458" ht="12.75">
      <c r="J458" s="5"/>
    </row>
    <row r="459" ht="12.75">
      <c r="J459" s="5"/>
    </row>
    <row r="460" ht="12.75">
      <c r="J460" s="5"/>
    </row>
    <row r="461" ht="12.75">
      <c r="J461" s="5"/>
    </row>
    <row r="462" ht="12.75">
      <c r="J462" s="5"/>
    </row>
    <row r="463" ht="12.75">
      <c r="J463" s="5"/>
    </row>
    <row r="464" ht="12.75">
      <c r="J464" s="5"/>
    </row>
    <row r="465" ht="12.75">
      <c r="J465" s="5"/>
    </row>
    <row r="466" ht="12.75">
      <c r="J466" s="5"/>
    </row>
    <row r="467" ht="12.75">
      <c r="J467" s="5"/>
    </row>
    <row r="468" ht="12.75">
      <c r="J468" s="5"/>
    </row>
    <row r="469" ht="12.75">
      <c r="J469" s="5"/>
    </row>
    <row r="470" ht="12.75">
      <c r="J470" s="5"/>
    </row>
    <row r="471" ht="12.75">
      <c r="J471" s="5"/>
    </row>
    <row r="472" ht="12.75">
      <c r="J472" s="5"/>
    </row>
    <row r="473" ht="12.75">
      <c r="J473" s="5"/>
    </row>
    <row r="474" ht="12.75">
      <c r="J474" s="5"/>
    </row>
    <row r="475" ht="12.75">
      <c r="J475" s="5"/>
    </row>
    <row r="476" ht="12.75">
      <c r="J476" s="5"/>
    </row>
    <row r="477" ht="12.75">
      <c r="J477" s="5"/>
    </row>
    <row r="478" ht="12.75">
      <c r="J478" s="5"/>
    </row>
    <row r="479" ht="12.75">
      <c r="J479" s="5"/>
    </row>
    <row r="480" ht="12.75">
      <c r="J480" s="5"/>
    </row>
    <row r="481" ht="12.75">
      <c r="J481" s="5"/>
    </row>
    <row r="482" ht="12.75">
      <c r="J482" s="5"/>
    </row>
    <row r="483" ht="12.75">
      <c r="J483" s="5"/>
    </row>
    <row r="484" ht="12.75">
      <c r="J484" s="5"/>
    </row>
    <row r="485" ht="12.75">
      <c r="J485" s="5"/>
    </row>
    <row r="486" ht="12.75">
      <c r="J486" s="5"/>
    </row>
    <row r="487" ht="12.75">
      <c r="J487" s="5"/>
    </row>
    <row r="488" ht="12.75">
      <c r="J488" s="5"/>
    </row>
    <row r="489" ht="12.75">
      <c r="J489" s="5"/>
    </row>
    <row r="490" ht="12.75">
      <c r="J490" s="5"/>
    </row>
    <row r="491" ht="12.75">
      <c r="J491" s="5"/>
    </row>
    <row r="492" ht="12.75">
      <c r="J492" s="5"/>
    </row>
    <row r="493" ht="12.75">
      <c r="J493" s="5"/>
    </row>
    <row r="494" ht="12.75">
      <c r="J494" s="5"/>
    </row>
    <row r="495" ht="12.75">
      <c r="J495" s="5"/>
    </row>
    <row r="496" ht="12.75">
      <c r="J496" s="5"/>
    </row>
    <row r="497" ht="12.75">
      <c r="J497" s="5"/>
    </row>
    <row r="498" ht="12.75">
      <c r="J498" s="5"/>
    </row>
    <row r="499" ht="12.75">
      <c r="J499" s="5"/>
    </row>
    <row r="500" ht="12.75">
      <c r="J500" s="5"/>
    </row>
    <row r="501" ht="12.75">
      <c r="J501" s="5"/>
    </row>
    <row r="502" ht="12.75">
      <c r="J502" s="5"/>
    </row>
    <row r="503" ht="12.75">
      <c r="J503" s="5"/>
    </row>
    <row r="504" ht="12.75">
      <c r="J504" s="5"/>
    </row>
    <row r="505" ht="12.75">
      <c r="J505" s="5"/>
    </row>
    <row r="506" ht="12.75">
      <c r="J506" s="5"/>
    </row>
    <row r="507" ht="12.75">
      <c r="J507" s="5"/>
    </row>
    <row r="508" ht="12.75">
      <c r="J508" s="5"/>
    </row>
    <row r="509" ht="12.75">
      <c r="J509" s="5"/>
    </row>
    <row r="510" ht="12.75">
      <c r="J510" s="5"/>
    </row>
    <row r="511" ht="12.75">
      <c r="J511" s="5"/>
    </row>
    <row r="512" ht="12.75">
      <c r="J512" s="5"/>
    </row>
    <row r="513" ht="12.75">
      <c r="J513" s="5"/>
    </row>
    <row r="514" ht="12.75">
      <c r="J514" s="5"/>
    </row>
    <row r="515" ht="12.75">
      <c r="J515" s="5"/>
    </row>
    <row r="516" ht="12.75">
      <c r="J516" s="5"/>
    </row>
    <row r="517" ht="12.75">
      <c r="J517" s="5"/>
    </row>
    <row r="518" ht="12.75">
      <c r="J518" s="5"/>
    </row>
    <row r="519" ht="12.75">
      <c r="J519" s="5"/>
    </row>
    <row r="520" ht="12.75">
      <c r="J520" s="5"/>
    </row>
    <row r="521" ht="12.75">
      <c r="J521" s="5"/>
    </row>
    <row r="522" ht="12.75">
      <c r="J522" s="5"/>
    </row>
    <row r="523" ht="12.75">
      <c r="J523" s="5"/>
    </row>
    <row r="524" ht="12.75">
      <c r="J524" s="5"/>
    </row>
    <row r="525" ht="12.75">
      <c r="J525" s="5"/>
    </row>
    <row r="526" ht="12.75">
      <c r="J526" s="5"/>
    </row>
    <row r="527" ht="12.75">
      <c r="J527" s="5"/>
    </row>
    <row r="528" ht="12.75">
      <c r="J528" s="5"/>
    </row>
    <row r="529" ht="12.75">
      <c r="J529" s="5"/>
    </row>
    <row r="530" ht="12.75">
      <c r="J530" s="5"/>
    </row>
    <row r="531" ht="12.75">
      <c r="J531" s="5"/>
    </row>
    <row r="532" ht="12.75">
      <c r="J532" s="5"/>
    </row>
    <row r="533" ht="12.75">
      <c r="J533" s="5"/>
    </row>
    <row r="534" ht="12.75">
      <c r="J534" s="5"/>
    </row>
    <row r="535" ht="12.75">
      <c r="J535" s="5"/>
    </row>
    <row r="536" ht="12.75">
      <c r="J536" s="5"/>
    </row>
    <row r="537" ht="12.75">
      <c r="J537" s="5"/>
    </row>
    <row r="538" ht="12.75">
      <c r="J538" s="5"/>
    </row>
    <row r="539" ht="12.75">
      <c r="J539" s="5"/>
    </row>
    <row r="540" ht="12.75">
      <c r="J540" s="5"/>
    </row>
    <row r="541" ht="12.75">
      <c r="J541" s="5"/>
    </row>
    <row r="542" ht="12.75">
      <c r="J542" s="5"/>
    </row>
    <row r="543" ht="12.75">
      <c r="J543" s="5"/>
    </row>
    <row r="544" ht="12.75">
      <c r="J544" s="5"/>
    </row>
    <row r="545" ht="12.75">
      <c r="J545" s="5"/>
    </row>
    <row r="546" ht="12.75">
      <c r="J546" s="5"/>
    </row>
    <row r="547" ht="12.75">
      <c r="J547" s="5"/>
    </row>
    <row r="548" ht="12.75">
      <c r="J548" s="5"/>
    </row>
    <row r="549" ht="12.75">
      <c r="J549" s="5"/>
    </row>
    <row r="550" ht="12.75">
      <c r="J550" s="5"/>
    </row>
    <row r="551" ht="12.75">
      <c r="J551" s="5"/>
    </row>
    <row r="552" ht="12.75">
      <c r="J552" s="5"/>
    </row>
    <row r="553" ht="12.75">
      <c r="J553" s="5"/>
    </row>
    <row r="554" ht="12.75">
      <c r="J554" s="5"/>
    </row>
    <row r="555" ht="12.75">
      <c r="J555" s="5"/>
    </row>
    <row r="556" ht="12.75">
      <c r="J556" s="5"/>
    </row>
    <row r="557" ht="12.75">
      <c r="J557" s="5"/>
    </row>
    <row r="558" ht="12.75">
      <c r="J558" s="5"/>
    </row>
    <row r="559" ht="12.75">
      <c r="J559" s="5"/>
    </row>
    <row r="560" ht="12.75">
      <c r="J560" s="5"/>
    </row>
    <row r="561" ht="12.75">
      <c r="J561" s="5"/>
    </row>
    <row r="562" ht="12.75">
      <c r="J562" s="5"/>
    </row>
    <row r="563" ht="12.75">
      <c r="J563" s="5"/>
    </row>
    <row r="564" ht="12.75">
      <c r="J564" s="5"/>
    </row>
    <row r="565" ht="12.75">
      <c r="J565" s="5"/>
    </row>
    <row r="566" ht="12.75">
      <c r="J566" s="5"/>
    </row>
    <row r="567" ht="12.75">
      <c r="J567" s="5"/>
    </row>
    <row r="568" ht="12.75">
      <c r="J568" s="5"/>
    </row>
    <row r="569" ht="12.75">
      <c r="J569" s="5"/>
    </row>
    <row r="570" ht="12.75">
      <c r="J570" s="5"/>
    </row>
    <row r="571" ht="12.75">
      <c r="J571" s="5"/>
    </row>
    <row r="572" ht="12.75">
      <c r="J572" s="5"/>
    </row>
    <row r="573" ht="12.75">
      <c r="J573" s="5"/>
    </row>
    <row r="574" ht="12.75">
      <c r="J574" s="5"/>
    </row>
    <row r="575" ht="12.75">
      <c r="J575" s="5"/>
    </row>
    <row r="576" ht="12.75">
      <c r="J576" s="5"/>
    </row>
    <row r="577" ht="12.75">
      <c r="J577" s="5"/>
    </row>
    <row r="578" ht="12.75">
      <c r="J578" s="5"/>
    </row>
    <row r="579" ht="12.75">
      <c r="J579" s="5"/>
    </row>
    <row r="580" ht="12.75">
      <c r="J580" s="5"/>
    </row>
    <row r="581" ht="12.75">
      <c r="J581" s="5"/>
    </row>
    <row r="582" ht="12.75">
      <c r="J582" s="5"/>
    </row>
    <row r="583" ht="12.75">
      <c r="J583" s="5"/>
    </row>
    <row r="584" ht="12.75">
      <c r="J584" s="5"/>
    </row>
    <row r="585" ht="12.75">
      <c r="J585" s="5"/>
    </row>
    <row r="586" ht="12.75">
      <c r="J586" s="5"/>
    </row>
    <row r="587" ht="12.75">
      <c r="J587" s="5"/>
    </row>
    <row r="588" ht="12.75">
      <c r="J588" s="5"/>
    </row>
    <row r="589" ht="12.75">
      <c r="J589" s="5"/>
    </row>
    <row r="590" ht="12.75">
      <c r="J590" s="5"/>
    </row>
    <row r="591" ht="12.75">
      <c r="J591" s="5"/>
    </row>
    <row r="592" ht="12.75">
      <c r="J592" s="5"/>
    </row>
    <row r="593" ht="12.75">
      <c r="J593" s="5"/>
    </row>
    <row r="594" ht="12.75">
      <c r="J594" s="5"/>
    </row>
    <row r="595" ht="12.75">
      <c r="J595" s="5"/>
    </row>
    <row r="596" ht="12.75">
      <c r="J596" s="5"/>
    </row>
    <row r="597" ht="12.75">
      <c r="J597" s="5"/>
    </row>
    <row r="598" ht="12.75">
      <c r="J598" s="5"/>
    </row>
    <row r="599" ht="12.75">
      <c r="J599" s="5"/>
    </row>
    <row r="600" ht="12.75">
      <c r="J600" s="5"/>
    </row>
    <row r="601" ht="12.75">
      <c r="J601" s="5"/>
    </row>
    <row r="602" ht="12.75">
      <c r="J602" s="5"/>
    </row>
    <row r="603" ht="12.75">
      <c r="J603" s="5"/>
    </row>
    <row r="604" ht="12.75">
      <c r="J604" s="5"/>
    </row>
    <row r="605" ht="12.75">
      <c r="J605" s="5"/>
    </row>
    <row r="606" ht="12.75">
      <c r="J606" s="5"/>
    </row>
    <row r="607" ht="12.75">
      <c r="J607" s="5"/>
    </row>
    <row r="608" ht="12.75">
      <c r="J608" s="5"/>
    </row>
    <row r="609" ht="12.75">
      <c r="J609" s="5"/>
    </row>
    <row r="610" ht="12.75">
      <c r="J610" s="5"/>
    </row>
    <row r="611" ht="12.75">
      <c r="J611" s="5"/>
    </row>
    <row r="612" ht="12.75">
      <c r="J612" s="5"/>
    </row>
    <row r="613" ht="12.75">
      <c r="J613" s="5"/>
    </row>
    <row r="614" ht="12.75">
      <c r="J614" s="5"/>
    </row>
    <row r="615" ht="12.75">
      <c r="J615" s="5"/>
    </row>
    <row r="616" ht="12.75">
      <c r="J616" s="5"/>
    </row>
    <row r="617" ht="12.75">
      <c r="J617" s="5"/>
    </row>
    <row r="618" ht="12.75">
      <c r="J618" s="5"/>
    </row>
    <row r="619" ht="12.75">
      <c r="J619" s="5"/>
    </row>
    <row r="620" ht="12.75">
      <c r="J620" s="5"/>
    </row>
    <row r="621" ht="12.75">
      <c r="J621" s="5"/>
    </row>
    <row r="622" ht="12.75">
      <c r="J622" s="5"/>
    </row>
    <row r="623" ht="12.75">
      <c r="J623" s="5"/>
    </row>
    <row r="624" ht="12.75">
      <c r="J624" s="5"/>
    </row>
    <row r="625" ht="12.75">
      <c r="J625" s="5"/>
    </row>
    <row r="626" ht="12.75">
      <c r="J626" s="5"/>
    </row>
    <row r="627" ht="12.75">
      <c r="J627" s="5"/>
    </row>
    <row r="628" ht="12.75">
      <c r="J628" s="5"/>
    </row>
    <row r="629" ht="12.75">
      <c r="J629" s="5"/>
    </row>
    <row r="630" ht="12.75">
      <c r="J630" s="5"/>
    </row>
    <row r="631" ht="12.75">
      <c r="J631" s="5"/>
    </row>
    <row r="632" ht="12.75">
      <c r="J632" s="5"/>
    </row>
    <row r="633" ht="12.75">
      <c r="J633" s="5"/>
    </row>
    <row r="634" ht="12.75">
      <c r="J634" s="5"/>
    </row>
    <row r="635" ht="12.75">
      <c r="J635" s="5"/>
    </row>
    <row r="636" ht="12.75">
      <c r="J636" s="5"/>
    </row>
    <row r="637" ht="12.75">
      <c r="J637" s="5"/>
    </row>
    <row r="638" ht="12.75">
      <c r="J638" s="5"/>
    </row>
    <row r="639" ht="12.75">
      <c r="J639" s="5"/>
    </row>
  </sheetData>
  <mergeCells count="1">
    <mergeCell ref="B63:L63"/>
  </mergeCells>
  <printOptions horizontalCentered="1"/>
  <pageMargins left="0.5" right="0.5" top="0.5" bottom="0.5" header="0.5" footer="0.5"/>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B2:W55"/>
  <sheetViews>
    <sheetView view="pageBreakPreview" zoomScaleSheetLayoutView="100" workbookViewId="0" topLeftCell="B1">
      <pane xSplit="1" ySplit="13" topLeftCell="F29" activePane="bottomRight" state="frozen"/>
      <selection pane="topLeft" activeCell="H26" sqref="H26"/>
      <selection pane="topRight" activeCell="H26" sqref="H26"/>
      <selection pane="bottomLeft" activeCell="H26" sqref="H26"/>
      <selection pane="bottomRight" activeCell="A28" sqref="A28"/>
    </sheetView>
  </sheetViews>
  <sheetFormatPr defaultColWidth="9.140625" defaultRowHeight="12.75"/>
  <cols>
    <col min="2" max="2" width="41.421875" style="0" customWidth="1"/>
    <col min="3" max="3" width="3.28125" style="0" customWidth="1"/>
    <col min="4" max="4" width="9.00390625" style="0" customWidth="1"/>
    <col min="5" max="5" width="2.140625" style="0" customWidth="1"/>
    <col min="6" max="6" width="10.140625" style="0" customWidth="1"/>
    <col min="7" max="7" width="1.421875" style="0" customWidth="1"/>
    <col min="8" max="8" width="9.7109375" style="0" customWidth="1"/>
    <col min="9" max="9" width="1.57421875" style="0" customWidth="1"/>
    <col min="10" max="10" width="11.8515625" style="0" customWidth="1"/>
    <col min="11" max="11" width="1.57421875" style="0" customWidth="1"/>
    <col min="12" max="12" width="12.7109375" style="0" customWidth="1"/>
    <col min="13" max="13" width="1.57421875" style="0" customWidth="1"/>
    <col min="14" max="14" width="13.57421875" style="0" customWidth="1"/>
    <col min="15" max="15" width="1.421875" style="0" customWidth="1"/>
    <col min="16" max="16" width="12.140625" style="0" customWidth="1"/>
    <col min="17" max="17" width="1.421875" style="0" customWidth="1"/>
    <col min="18" max="18" width="11.00390625" style="0" customWidth="1"/>
    <col min="19" max="19" width="1.8515625" style="0" customWidth="1"/>
    <col min="20" max="20" width="12.00390625" style="0" bestFit="1" customWidth="1"/>
    <col min="21" max="21" width="1.57421875" style="0" customWidth="1"/>
    <col min="22" max="22" width="14.8515625" style="0" bestFit="1" customWidth="1"/>
  </cols>
  <sheetData>
    <row r="2" ht="12.75">
      <c r="B2" s="3" t="s">
        <v>352</v>
      </c>
    </row>
    <row r="3" ht="12.75">
      <c r="B3" s="3" t="s">
        <v>125</v>
      </c>
    </row>
    <row r="4" ht="12.75">
      <c r="B4" s="26" t="s">
        <v>35</v>
      </c>
    </row>
    <row r="6" spans="4:22" ht="12.75">
      <c r="D6" s="120"/>
      <c r="E6" s="120"/>
      <c r="F6" s="163" t="s">
        <v>180</v>
      </c>
      <c r="G6" s="163"/>
      <c r="H6" s="163"/>
      <c r="I6" s="163"/>
      <c r="J6" s="163"/>
      <c r="K6" s="163"/>
      <c r="L6" s="163"/>
      <c r="M6" s="163"/>
      <c r="N6" s="163"/>
      <c r="O6" s="163"/>
      <c r="P6" s="163"/>
      <c r="Q6" s="163"/>
      <c r="R6" s="163"/>
      <c r="T6" s="25" t="s">
        <v>267</v>
      </c>
      <c r="U6" s="3"/>
      <c r="V6" s="25" t="s">
        <v>206</v>
      </c>
    </row>
    <row r="7" spans="20:22" ht="12.75">
      <c r="T7" s="25" t="s">
        <v>193</v>
      </c>
      <c r="U7" s="3"/>
      <c r="V7" s="25" t="s">
        <v>268</v>
      </c>
    </row>
    <row r="8" spans="6:16" ht="12.75">
      <c r="F8" s="3"/>
      <c r="G8" s="3"/>
      <c r="H8" s="166" t="s">
        <v>391</v>
      </c>
      <c r="I8" s="166"/>
      <c r="J8" s="166"/>
      <c r="K8" s="166"/>
      <c r="L8" s="166"/>
      <c r="M8" s="166"/>
      <c r="N8" s="166"/>
      <c r="O8" s="74"/>
      <c r="P8" s="74" t="s">
        <v>245</v>
      </c>
    </row>
    <row r="9" spans="6:16" ht="12.75">
      <c r="F9" s="3"/>
      <c r="G9" s="3"/>
      <c r="H9" s="3"/>
      <c r="I9" s="3"/>
      <c r="J9" s="3"/>
      <c r="K9" s="3"/>
      <c r="L9" s="25"/>
      <c r="M9" s="25"/>
      <c r="N9" s="25"/>
      <c r="O9" s="40"/>
      <c r="P9" s="3"/>
    </row>
    <row r="10" spans="6:16" ht="12.75">
      <c r="F10" s="3"/>
      <c r="G10" s="3"/>
      <c r="H10" s="3"/>
      <c r="I10" s="3"/>
      <c r="J10" s="3"/>
      <c r="K10" s="3"/>
      <c r="L10" s="25"/>
      <c r="M10" s="25"/>
      <c r="N10" s="25" t="s">
        <v>166</v>
      </c>
      <c r="O10" s="40"/>
      <c r="P10" s="3"/>
    </row>
    <row r="11" spans="6:16" ht="12.75">
      <c r="F11" s="25" t="s">
        <v>244</v>
      </c>
      <c r="G11" s="3"/>
      <c r="H11" s="25" t="s">
        <v>244</v>
      </c>
      <c r="I11" s="3"/>
      <c r="J11" s="25" t="s">
        <v>6</v>
      </c>
      <c r="K11" s="3"/>
      <c r="L11" s="25" t="s">
        <v>255</v>
      </c>
      <c r="M11" s="25"/>
      <c r="N11" s="25" t="s">
        <v>167</v>
      </c>
      <c r="O11" s="3"/>
      <c r="P11" s="25" t="s">
        <v>254</v>
      </c>
    </row>
    <row r="12" spans="2:22" ht="12.75">
      <c r="B12" s="28"/>
      <c r="D12" s="25" t="s">
        <v>277</v>
      </c>
      <c r="F12" s="35" t="s">
        <v>353</v>
      </c>
      <c r="G12" s="3"/>
      <c r="H12" s="35" t="s">
        <v>354</v>
      </c>
      <c r="I12" s="3"/>
      <c r="J12" s="35" t="s">
        <v>7</v>
      </c>
      <c r="K12" s="3"/>
      <c r="L12" s="35" t="s">
        <v>256</v>
      </c>
      <c r="M12" s="74"/>
      <c r="N12" s="35" t="s">
        <v>266</v>
      </c>
      <c r="O12" s="3"/>
      <c r="P12" s="35" t="s">
        <v>235</v>
      </c>
      <c r="R12" s="35" t="s">
        <v>206</v>
      </c>
      <c r="T12" s="11"/>
      <c r="V12" s="11"/>
    </row>
    <row r="13" spans="6:22" ht="12.75">
      <c r="F13" s="25" t="s">
        <v>9</v>
      </c>
      <c r="G13" s="3"/>
      <c r="H13" s="25" t="s">
        <v>9</v>
      </c>
      <c r="I13" s="3"/>
      <c r="J13" s="25" t="s">
        <v>9</v>
      </c>
      <c r="K13" s="3"/>
      <c r="L13" s="25" t="s">
        <v>9</v>
      </c>
      <c r="M13" s="25"/>
      <c r="N13" s="25" t="s">
        <v>9</v>
      </c>
      <c r="O13" s="3"/>
      <c r="P13" s="25" t="s">
        <v>9</v>
      </c>
      <c r="R13" s="25" t="s">
        <v>9</v>
      </c>
      <c r="T13" s="25" t="s">
        <v>9</v>
      </c>
      <c r="V13" s="25" t="s">
        <v>9</v>
      </c>
    </row>
    <row r="14" spans="6:18" ht="12.75">
      <c r="F14" s="10"/>
      <c r="L14" s="10"/>
      <c r="M14" s="10"/>
      <c r="N14" s="10"/>
      <c r="P14" s="10"/>
      <c r="R14" s="10"/>
    </row>
    <row r="15" spans="2:23" ht="12.75">
      <c r="B15" s="3" t="s">
        <v>358</v>
      </c>
      <c r="F15" s="47">
        <v>587347</v>
      </c>
      <c r="G15" s="20"/>
      <c r="H15" s="47">
        <v>286924</v>
      </c>
      <c r="I15" s="20"/>
      <c r="J15" s="47">
        <v>-31987</v>
      </c>
      <c r="K15" s="20"/>
      <c r="L15" s="47">
        <v>0</v>
      </c>
      <c r="M15" s="47"/>
      <c r="N15" s="47">
        <v>27</v>
      </c>
      <c r="O15" s="20"/>
      <c r="P15" s="47">
        <v>1059800</v>
      </c>
      <c r="Q15" s="20"/>
      <c r="R15" s="47">
        <f>SUM(F15:Q15)</f>
        <v>1902111</v>
      </c>
      <c r="S15" s="20"/>
      <c r="T15" s="47">
        <v>174178</v>
      </c>
      <c r="U15" s="20"/>
      <c r="V15" s="20">
        <f>SUM(R15:U15)</f>
        <v>2076289</v>
      </c>
      <c r="W15" s="5"/>
    </row>
    <row r="16" spans="2:23" ht="12.75">
      <c r="B16" s="38"/>
      <c r="F16" s="8"/>
      <c r="G16" s="8"/>
      <c r="H16" s="8"/>
      <c r="I16" s="8"/>
      <c r="J16" s="8"/>
      <c r="K16" s="8"/>
      <c r="L16" s="8"/>
      <c r="M16" s="8"/>
      <c r="N16" s="8"/>
      <c r="O16" s="8"/>
      <c r="P16" s="8"/>
      <c r="Q16" s="8"/>
      <c r="R16" s="47"/>
      <c r="S16" s="5"/>
      <c r="T16" s="20"/>
      <c r="U16" s="20"/>
      <c r="V16" s="20"/>
      <c r="W16" s="5"/>
    </row>
    <row r="17" spans="2:23" ht="12.75">
      <c r="B17" t="s">
        <v>212</v>
      </c>
      <c r="F17" s="8"/>
      <c r="G17" s="8"/>
      <c r="H17" s="8"/>
      <c r="I17" s="8"/>
      <c r="J17" s="8"/>
      <c r="K17" s="8"/>
      <c r="L17" s="8"/>
      <c r="M17" s="8"/>
      <c r="N17" s="8"/>
      <c r="O17" s="8"/>
      <c r="P17" s="8"/>
      <c r="Q17" s="8"/>
      <c r="R17" s="47"/>
      <c r="S17" s="5"/>
      <c r="T17" s="20"/>
      <c r="U17" s="20"/>
      <c r="V17" s="20"/>
      <c r="W17" s="5"/>
    </row>
    <row r="18" spans="2:23" ht="12.75">
      <c r="B18" s="38" t="s">
        <v>213</v>
      </c>
      <c r="D18" s="129" t="s">
        <v>31</v>
      </c>
      <c r="F18" s="20">
        <v>587347</v>
      </c>
      <c r="G18" s="20"/>
      <c r="H18" s="20">
        <v>-191423</v>
      </c>
      <c r="I18" s="20"/>
      <c r="J18" s="20">
        <v>0</v>
      </c>
      <c r="K18" s="20"/>
      <c r="L18" s="20">
        <v>0</v>
      </c>
      <c r="M18" s="20"/>
      <c r="N18" s="20">
        <v>0</v>
      </c>
      <c r="O18" s="20"/>
      <c r="P18" s="20">
        <v>-395924</v>
      </c>
      <c r="Q18" s="20"/>
      <c r="R18" s="47">
        <f>SUM(F18:Q18)</f>
        <v>0</v>
      </c>
      <c r="S18" s="20"/>
      <c r="T18" s="20">
        <v>0</v>
      </c>
      <c r="U18" s="20"/>
      <c r="V18" s="20">
        <f>SUM(R18:U18)</f>
        <v>0</v>
      </c>
      <c r="W18" s="5"/>
    </row>
    <row r="19" spans="2:23" ht="12.75">
      <c r="B19" s="38" t="s">
        <v>214</v>
      </c>
      <c r="D19" s="129" t="s">
        <v>31</v>
      </c>
      <c r="F19" s="20">
        <v>-763551</v>
      </c>
      <c r="G19" s="20"/>
      <c r="H19" s="20">
        <v>0</v>
      </c>
      <c r="I19" s="20"/>
      <c r="J19" s="20">
        <v>0</v>
      </c>
      <c r="K19" s="20"/>
      <c r="L19" s="20">
        <v>0</v>
      </c>
      <c r="M19" s="20"/>
      <c r="N19" s="20">
        <v>0</v>
      </c>
      <c r="O19" s="20"/>
      <c r="P19" s="20">
        <v>0</v>
      </c>
      <c r="Q19" s="20"/>
      <c r="R19" s="47">
        <f>SUM(F19:Q19)</f>
        <v>-763551</v>
      </c>
      <c r="S19" s="20"/>
      <c r="T19" s="20">
        <v>0</v>
      </c>
      <c r="U19" s="20"/>
      <c r="V19" s="20">
        <f>SUM(R19:U19)</f>
        <v>-763551</v>
      </c>
      <c r="W19" s="5"/>
    </row>
    <row r="20" spans="2:23" ht="12.75">
      <c r="B20" t="s">
        <v>318</v>
      </c>
      <c r="D20" s="93" t="s">
        <v>392</v>
      </c>
      <c r="F20" s="20">
        <v>0</v>
      </c>
      <c r="G20" s="20"/>
      <c r="H20" s="20">
        <v>7377</v>
      </c>
      <c r="I20" s="8"/>
      <c r="J20" s="20">
        <v>31987</v>
      </c>
      <c r="K20" s="8"/>
      <c r="L20" s="8">
        <v>0</v>
      </c>
      <c r="M20" s="8"/>
      <c r="N20" s="8">
        <v>0</v>
      </c>
      <c r="O20" s="8"/>
      <c r="P20" s="20">
        <v>0</v>
      </c>
      <c r="Q20" s="8"/>
      <c r="R20" s="47">
        <f>SUM(F20:Q20)</f>
        <v>39364</v>
      </c>
      <c r="S20" s="5"/>
      <c r="T20" s="20">
        <v>0</v>
      </c>
      <c r="U20" s="20"/>
      <c r="V20" s="20">
        <f>SUM(R20:U20)</f>
        <v>39364</v>
      </c>
      <c r="W20" s="5"/>
    </row>
    <row r="21" spans="2:23" ht="12.75">
      <c r="B21" s="119" t="s">
        <v>363</v>
      </c>
      <c r="C21" s="119"/>
      <c r="D21" s="129"/>
      <c r="E21" s="119"/>
      <c r="F21" s="110">
        <v>0</v>
      </c>
      <c r="G21" s="110"/>
      <c r="H21" s="110">
        <v>0</v>
      </c>
      <c r="I21" s="97"/>
      <c r="J21" s="97">
        <v>0</v>
      </c>
      <c r="K21" s="97"/>
      <c r="L21" s="97">
        <v>0</v>
      </c>
      <c r="M21" s="97"/>
      <c r="N21" s="110">
        <v>-27</v>
      </c>
      <c r="O21" s="97"/>
      <c r="P21" s="110">
        <v>27</v>
      </c>
      <c r="Q21" s="97"/>
      <c r="R21" s="130">
        <f>SUM(F21:Q21)</f>
        <v>0</v>
      </c>
      <c r="S21" s="131"/>
      <c r="T21" s="110">
        <v>0</v>
      </c>
      <c r="U21" s="110"/>
      <c r="V21" s="110">
        <f>SUM(R21:U21)</f>
        <v>0</v>
      </c>
      <c r="W21" s="131"/>
    </row>
    <row r="22" spans="2:23" ht="12.75">
      <c r="B22" s="119"/>
      <c r="C22" s="119"/>
      <c r="D22" s="129"/>
      <c r="E22" s="119"/>
      <c r="F22" s="110"/>
      <c r="G22" s="110"/>
      <c r="H22" s="110"/>
      <c r="I22" s="97"/>
      <c r="J22" s="97"/>
      <c r="K22" s="97"/>
      <c r="L22" s="97"/>
      <c r="M22" s="97"/>
      <c r="N22" s="110"/>
      <c r="O22" s="97"/>
      <c r="P22" s="110"/>
      <c r="Q22" s="97"/>
      <c r="R22" s="130"/>
      <c r="S22" s="131"/>
      <c r="T22" s="110"/>
      <c r="U22" s="110"/>
      <c r="V22" s="110"/>
      <c r="W22" s="131"/>
    </row>
    <row r="23" spans="2:23" ht="12.75">
      <c r="B23" t="s">
        <v>364</v>
      </c>
      <c r="F23" s="15">
        <v>0</v>
      </c>
      <c r="G23" s="15"/>
      <c r="H23" s="15">
        <v>0</v>
      </c>
      <c r="I23" s="15"/>
      <c r="J23" s="15">
        <v>0</v>
      </c>
      <c r="K23" s="15"/>
      <c r="L23" s="15">
        <v>0</v>
      </c>
      <c r="M23" s="15"/>
      <c r="N23" s="15">
        <v>0</v>
      </c>
      <c r="O23" s="15"/>
      <c r="P23" s="9">
        <f>+KLSE_CPL!L42</f>
        <v>30375</v>
      </c>
      <c r="Q23" s="15"/>
      <c r="R23" s="49">
        <f>SUM(F23:Q23)</f>
        <v>30375</v>
      </c>
      <c r="S23" s="6"/>
      <c r="T23" s="9">
        <f>+KLSE_CPL!L43</f>
        <v>4063</v>
      </c>
      <c r="U23" s="9"/>
      <c r="V23" s="9">
        <f>SUM(R23:U23)</f>
        <v>34438</v>
      </c>
      <c r="W23" s="6"/>
    </row>
    <row r="24" spans="2:23" ht="12.75">
      <c r="B24" s="38"/>
      <c r="F24" s="9"/>
      <c r="G24" s="9"/>
      <c r="H24" s="9"/>
      <c r="I24" s="15"/>
      <c r="J24" s="15"/>
      <c r="K24" s="15"/>
      <c r="L24" s="15"/>
      <c r="M24" s="15"/>
      <c r="N24" s="15"/>
      <c r="O24" s="15"/>
      <c r="P24" s="9"/>
      <c r="Q24" s="15"/>
      <c r="R24" s="49"/>
      <c r="S24" s="5"/>
      <c r="T24" s="20"/>
      <c r="U24" s="20"/>
      <c r="V24" s="20"/>
      <c r="W24" s="5"/>
    </row>
    <row r="25" spans="2:23" ht="13.5" thickBot="1">
      <c r="B25" s="3" t="s">
        <v>357</v>
      </c>
      <c r="F25" s="22">
        <f>SUM(F15:F24)</f>
        <v>411143</v>
      </c>
      <c r="G25" s="22"/>
      <c r="H25" s="22">
        <f>SUM(H15:H24)</f>
        <v>102878</v>
      </c>
      <c r="I25" s="22"/>
      <c r="J25" s="22">
        <f>SUM(J15:J24)</f>
        <v>0</v>
      </c>
      <c r="K25" s="22"/>
      <c r="L25" s="22">
        <f>SUM(L15:L24)</f>
        <v>0</v>
      </c>
      <c r="M25" s="22"/>
      <c r="N25" s="22">
        <f>SUM(N15:N24)</f>
        <v>0</v>
      </c>
      <c r="O25" s="22"/>
      <c r="P25" s="22">
        <f>SUM(P15:P24)</f>
        <v>694278</v>
      </c>
      <c r="Q25" s="22"/>
      <c r="R25" s="22">
        <f>SUM(R15:R24)</f>
        <v>1208299</v>
      </c>
      <c r="S25" s="22"/>
      <c r="T25" s="22">
        <f>SUM(T15:T24)</f>
        <v>178241</v>
      </c>
      <c r="U25" s="22"/>
      <c r="V25" s="22">
        <f>SUM(V15:V24)</f>
        <v>1386540</v>
      </c>
      <c r="W25" s="5"/>
    </row>
    <row r="26" spans="2:23" ht="12.75">
      <c r="B26" s="3"/>
      <c r="F26" s="9"/>
      <c r="G26" s="9"/>
      <c r="H26" s="9"/>
      <c r="I26" s="9"/>
      <c r="J26" s="9"/>
      <c r="K26" s="9"/>
      <c r="L26" s="9"/>
      <c r="M26" s="9"/>
      <c r="N26" s="9"/>
      <c r="O26" s="9"/>
      <c r="P26" s="9"/>
      <c r="Q26" s="9"/>
      <c r="R26" s="9"/>
      <c r="S26" s="5"/>
      <c r="T26" s="5"/>
      <c r="U26" s="5"/>
      <c r="V26" s="5"/>
      <c r="W26" s="5"/>
    </row>
    <row r="27" spans="2:23" ht="12.75">
      <c r="B27" s="3"/>
      <c r="F27" s="9"/>
      <c r="G27" s="9"/>
      <c r="H27" s="9"/>
      <c r="I27" s="9"/>
      <c r="J27" s="9"/>
      <c r="K27" s="9"/>
      <c r="L27" s="9"/>
      <c r="M27" s="9"/>
      <c r="N27" s="9"/>
      <c r="O27" s="9"/>
      <c r="P27" s="9"/>
      <c r="Q27" s="9"/>
      <c r="R27" s="9"/>
      <c r="S27" s="5"/>
      <c r="T27" s="5"/>
      <c r="U27" s="5"/>
      <c r="V27" s="5"/>
      <c r="W27" s="5"/>
    </row>
    <row r="28" spans="2:23" ht="12.75">
      <c r="B28" s="3"/>
      <c r="F28" s="9"/>
      <c r="G28" s="9"/>
      <c r="H28" s="9"/>
      <c r="I28" s="9"/>
      <c r="J28" s="9"/>
      <c r="K28" s="9"/>
      <c r="L28" s="9"/>
      <c r="M28" s="9"/>
      <c r="N28" s="9"/>
      <c r="O28" s="9"/>
      <c r="P28" s="9"/>
      <c r="Q28" s="9"/>
      <c r="R28" s="9"/>
      <c r="S28" s="5"/>
      <c r="T28" s="5"/>
      <c r="U28" s="5"/>
      <c r="V28" s="5"/>
      <c r="W28" s="5"/>
    </row>
    <row r="29" spans="6:23" ht="12.75">
      <c r="F29" s="5"/>
      <c r="G29" s="5"/>
      <c r="H29" s="5"/>
      <c r="I29" s="5"/>
      <c r="J29" s="5"/>
      <c r="K29" s="5"/>
      <c r="L29" s="5"/>
      <c r="M29" s="5"/>
      <c r="N29" s="5"/>
      <c r="O29" s="5"/>
      <c r="P29" s="5"/>
      <c r="Q29" s="5"/>
      <c r="R29" s="5"/>
      <c r="S29" s="5"/>
      <c r="T29" s="5"/>
      <c r="U29" s="5"/>
      <c r="V29" s="5"/>
      <c r="W29" s="5"/>
    </row>
    <row r="30" spans="2:23" ht="12.75">
      <c r="B30" s="3" t="s">
        <v>46</v>
      </c>
      <c r="E30" s="14"/>
      <c r="F30" s="85">
        <v>463180</v>
      </c>
      <c r="G30" s="8"/>
      <c r="H30" s="8">
        <v>86109</v>
      </c>
      <c r="I30" s="8"/>
      <c r="J30" s="8">
        <v>-15057</v>
      </c>
      <c r="K30" s="8"/>
      <c r="L30" s="85">
        <v>92</v>
      </c>
      <c r="M30" s="85"/>
      <c r="N30" s="85">
        <v>0</v>
      </c>
      <c r="O30" s="8"/>
      <c r="P30" s="85">
        <v>740324</v>
      </c>
      <c r="Q30" s="8"/>
      <c r="R30" s="85">
        <f>SUM(F30:Q30)</f>
        <v>1274648</v>
      </c>
      <c r="S30" s="8"/>
      <c r="T30" s="5">
        <v>40478</v>
      </c>
      <c r="U30" s="5"/>
      <c r="V30" s="5">
        <f>SUM(R30:U30)</f>
        <v>1315126</v>
      </c>
      <c r="W30" s="5"/>
    </row>
    <row r="31" spans="2:23" ht="12.75">
      <c r="B31" s="14" t="s">
        <v>365</v>
      </c>
      <c r="E31" s="14"/>
      <c r="F31" s="86">
        <v>0</v>
      </c>
      <c r="G31" s="16"/>
      <c r="H31" s="16">
        <v>0</v>
      </c>
      <c r="I31" s="16"/>
      <c r="J31" s="16">
        <v>0</v>
      </c>
      <c r="K31" s="16"/>
      <c r="L31" s="86">
        <v>-92</v>
      </c>
      <c r="M31" s="86"/>
      <c r="N31" s="86">
        <v>0</v>
      </c>
      <c r="O31" s="16"/>
      <c r="P31" s="86">
        <v>92</v>
      </c>
      <c r="Q31" s="16"/>
      <c r="R31" s="86">
        <f>SUM(F31:Q31)</f>
        <v>0</v>
      </c>
      <c r="S31" s="16"/>
      <c r="T31" s="16">
        <v>0</v>
      </c>
      <c r="U31" s="16"/>
      <c r="V31" s="16">
        <f>SUM(R31:U31)</f>
        <v>0</v>
      </c>
      <c r="W31" s="5"/>
    </row>
    <row r="32" spans="2:23" ht="15">
      <c r="B32" s="14"/>
      <c r="E32" s="14"/>
      <c r="F32" s="85">
        <f>SUM(F30:F31)</f>
        <v>463180</v>
      </c>
      <c r="G32" s="117"/>
      <c r="H32" s="85">
        <f>SUM(H30:H31)</f>
        <v>86109</v>
      </c>
      <c r="I32" s="117"/>
      <c r="J32" s="85">
        <f>SUM(J30:J31)</f>
        <v>-15057</v>
      </c>
      <c r="K32" s="117"/>
      <c r="L32" s="85">
        <f>SUM(L30:L31)</f>
        <v>0</v>
      </c>
      <c r="M32" s="116"/>
      <c r="N32" s="85">
        <f>SUM(N30:N31)</f>
        <v>0</v>
      </c>
      <c r="O32" s="117"/>
      <c r="P32" s="85">
        <f>SUM(P30:P31)</f>
        <v>740416</v>
      </c>
      <c r="Q32" s="117"/>
      <c r="R32" s="85">
        <f>SUM(R30:R31)</f>
        <v>1274648</v>
      </c>
      <c r="S32" s="117"/>
      <c r="T32" s="85">
        <f>SUM(T30:T31)</f>
        <v>40478</v>
      </c>
      <c r="U32" s="117"/>
      <c r="V32" s="85">
        <f>SUM(V30:V31)</f>
        <v>1315126</v>
      </c>
      <c r="W32" s="5"/>
    </row>
    <row r="33" spans="2:23" ht="12.75">
      <c r="B33" t="s">
        <v>233</v>
      </c>
      <c r="E33" s="14"/>
      <c r="F33" s="8">
        <v>0</v>
      </c>
      <c r="G33" s="8"/>
      <c r="H33" s="8">
        <v>0</v>
      </c>
      <c r="I33" s="8"/>
      <c r="J33" s="8">
        <v>0</v>
      </c>
      <c r="K33" s="8"/>
      <c r="L33" s="8">
        <v>0</v>
      </c>
      <c r="M33" s="8"/>
      <c r="N33" s="8">
        <v>0</v>
      </c>
      <c r="O33" s="8"/>
      <c r="P33" s="8">
        <v>0</v>
      </c>
      <c r="Q33" s="8"/>
      <c r="R33" s="8">
        <v>0</v>
      </c>
      <c r="S33" s="8"/>
      <c r="T33" s="5">
        <v>30</v>
      </c>
      <c r="U33" s="5"/>
      <c r="V33" s="5">
        <f>SUM(R33:U33)</f>
        <v>30</v>
      </c>
      <c r="W33" s="5"/>
    </row>
    <row r="34" spans="5:23" ht="12.75">
      <c r="E34" s="14"/>
      <c r="F34" s="8"/>
      <c r="G34" s="8"/>
      <c r="H34" s="8"/>
      <c r="I34" s="8"/>
      <c r="J34" s="8"/>
      <c r="K34" s="8"/>
      <c r="L34" s="8"/>
      <c r="M34" s="8"/>
      <c r="N34" s="8"/>
      <c r="O34" s="8"/>
      <c r="P34" s="8"/>
      <c r="Q34" s="8"/>
      <c r="R34" s="8"/>
      <c r="S34" s="8"/>
      <c r="T34" s="5"/>
      <c r="U34" s="5"/>
      <c r="V34" s="5"/>
      <c r="W34" s="5"/>
    </row>
    <row r="35" spans="2:23" ht="12.75">
      <c r="B35" t="s">
        <v>175</v>
      </c>
      <c r="E35" s="14"/>
      <c r="F35" s="8"/>
      <c r="G35" s="8"/>
      <c r="H35" s="8"/>
      <c r="I35" s="8"/>
      <c r="J35" s="8"/>
      <c r="K35" s="8"/>
      <c r="L35" s="8"/>
      <c r="M35" s="8"/>
      <c r="N35" s="8"/>
      <c r="O35" s="8"/>
      <c r="P35" s="8"/>
      <c r="Q35" s="8"/>
      <c r="R35" s="85"/>
      <c r="S35" s="8"/>
      <c r="T35" s="5"/>
      <c r="U35" s="5"/>
      <c r="V35" s="5"/>
      <c r="W35" s="5"/>
    </row>
    <row r="36" spans="2:23" ht="12.75">
      <c r="B36" s="38" t="s">
        <v>234</v>
      </c>
      <c r="E36" s="14"/>
      <c r="F36" s="8">
        <v>744</v>
      </c>
      <c r="G36" s="8"/>
      <c r="H36" s="8">
        <v>934</v>
      </c>
      <c r="I36" s="8"/>
      <c r="J36" s="8">
        <v>0</v>
      </c>
      <c r="K36" s="8"/>
      <c r="L36" s="8">
        <v>0</v>
      </c>
      <c r="M36" s="8"/>
      <c r="N36" s="8">
        <v>0</v>
      </c>
      <c r="O36" s="8"/>
      <c r="P36" s="8">
        <v>0</v>
      </c>
      <c r="Q36" s="15"/>
      <c r="R36" s="88">
        <f>SUM(F36:Q36)</f>
        <v>1678</v>
      </c>
      <c r="S36" s="15"/>
      <c r="T36" s="5">
        <v>0</v>
      </c>
      <c r="U36" s="5"/>
      <c r="V36" s="5">
        <f>SUM(R36:U36)</f>
        <v>1678</v>
      </c>
      <c r="W36" s="5"/>
    </row>
    <row r="37" spans="2:23" ht="12.75">
      <c r="B37" t="s">
        <v>221</v>
      </c>
      <c r="E37" s="14"/>
      <c r="F37" s="8">
        <v>0</v>
      </c>
      <c r="G37" s="8"/>
      <c r="H37" s="8">
        <v>0</v>
      </c>
      <c r="I37" s="8"/>
      <c r="J37" s="8">
        <v>0</v>
      </c>
      <c r="K37" s="8"/>
      <c r="L37" s="8">
        <v>0</v>
      </c>
      <c r="M37" s="8"/>
      <c r="N37" s="8">
        <v>888</v>
      </c>
      <c r="O37" s="8"/>
      <c r="P37" s="8">
        <v>0</v>
      </c>
      <c r="Q37" s="15"/>
      <c r="R37" s="88">
        <f>SUM(F37:Q37)</f>
        <v>888</v>
      </c>
      <c r="S37" s="15"/>
      <c r="T37" s="5">
        <v>0</v>
      </c>
      <c r="U37" s="5"/>
      <c r="V37" s="5">
        <f>SUM(R37:U37)</f>
        <v>888</v>
      </c>
      <c r="W37" s="5"/>
    </row>
    <row r="38" spans="5:23" ht="12.75">
      <c r="E38" s="14"/>
      <c r="F38" s="8"/>
      <c r="G38" s="8"/>
      <c r="H38" s="8"/>
      <c r="I38" s="8"/>
      <c r="J38" s="8"/>
      <c r="K38" s="8"/>
      <c r="L38" s="8"/>
      <c r="M38" s="8"/>
      <c r="N38" s="8"/>
      <c r="O38" s="8"/>
      <c r="P38" s="8"/>
      <c r="Q38" s="15"/>
      <c r="R38" s="88"/>
      <c r="S38" s="15"/>
      <c r="T38" s="5"/>
      <c r="U38" s="5"/>
      <c r="V38" s="5"/>
      <c r="W38" s="5"/>
    </row>
    <row r="39" spans="2:23" ht="12.75">
      <c r="B39" t="s">
        <v>364</v>
      </c>
      <c r="E39" s="14"/>
      <c r="F39" s="15">
        <v>0</v>
      </c>
      <c r="G39" s="15"/>
      <c r="H39" s="15">
        <v>0</v>
      </c>
      <c r="I39" s="15"/>
      <c r="J39" s="15">
        <v>0</v>
      </c>
      <c r="K39" s="15"/>
      <c r="L39" s="15">
        <v>0</v>
      </c>
      <c r="M39" s="15"/>
      <c r="N39" s="15">
        <v>0</v>
      </c>
      <c r="O39" s="15"/>
      <c r="P39" s="15">
        <v>8895</v>
      </c>
      <c r="Q39" s="15"/>
      <c r="R39" s="88">
        <f>SUM(F39:Q39)</f>
        <v>8895</v>
      </c>
      <c r="S39" s="15"/>
      <c r="T39" s="6">
        <v>5583</v>
      </c>
      <c r="U39" s="6"/>
      <c r="V39" s="6">
        <f>SUM(R39:U39)</f>
        <v>14478</v>
      </c>
      <c r="W39" s="6"/>
    </row>
    <row r="40" spans="2:23" ht="12.75">
      <c r="B40" s="38"/>
      <c r="E40" s="14"/>
      <c r="F40" s="15"/>
      <c r="G40" s="15"/>
      <c r="H40" s="15"/>
      <c r="I40" s="15"/>
      <c r="J40" s="15"/>
      <c r="K40" s="15"/>
      <c r="L40" s="15"/>
      <c r="M40" s="15"/>
      <c r="N40" s="15"/>
      <c r="O40" s="15"/>
      <c r="P40" s="15"/>
      <c r="Q40" s="15"/>
      <c r="R40" s="88"/>
      <c r="S40" s="8"/>
      <c r="T40" s="5"/>
      <c r="U40" s="5"/>
      <c r="V40" s="5"/>
      <c r="W40" s="5"/>
    </row>
    <row r="41" spans="2:22" ht="13.5" thickBot="1">
      <c r="B41" s="3" t="s">
        <v>211</v>
      </c>
      <c r="E41" s="14"/>
      <c r="F41" s="112">
        <f>SUM(F32:F40)</f>
        <v>463924</v>
      </c>
      <c r="G41" s="112"/>
      <c r="H41" s="112">
        <f>SUM(H32:H40)</f>
        <v>87043</v>
      </c>
      <c r="I41" s="112"/>
      <c r="J41" s="112">
        <f>SUM(J32:J40)</f>
        <v>-15057</v>
      </c>
      <c r="K41" s="112">
        <f>SUM(K32:K40)</f>
        <v>0</v>
      </c>
      <c r="L41" s="112">
        <f>SUM(L32:L40)</f>
        <v>0</v>
      </c>
      <c r="M41" s="112"/>
      <c r="N41" s="112">
        <f>SUM(N32:N40)</f>
        <v>888</v>
      </c>
      <c r="O41" s="112"/>
      <c r="P41" s="112">
        <f>SUM(P32:P40)</f>
        <v>749311</v>
      </c>
      <c r="Q41" s="112"/>
      <c r="R41" s="112">
        <f>SUM(R32:R40)</f>
        <v>1286109</v>
      </c>
      <c r="S41" s="112"/>
      <c r="T41" s="112">
        <f>SUM(T32:T40)</f>
        <v>46091</v>
      </c>
      <c r="U41" s="58"/>
      <c r="V41" s="112">
        <f>SUM(V32:V40)</f>
        <v>1332200</v>
      </c>
    </row>
    <row r="42" spans="2:21" ht="12.75">
      <c r="B42" s="3"/>
      <c r="F42" s="6"/>
      <c r="G42" s="5"/>
      <c r="H42" s="6"/>
      <c r="I42" s="5"/>
      <c r="J42" s="5"/>
      <c r="K42" s="5"/>
      <c r="L42" s="6"/>
      <c r="M42" s="6"/>
      <c r="N42" s="6"/>
      <c r="O42" s="5"/>
      <c r="P42" s="6"/>
      <c r="Q42" s="5"/>
      <c r="R42" s="6"/>
      <c r="S42" s="5"/>
      <c r="T42" s="5"/>
      <c r="U42" s="5"/>
    </row>
    <row r="43" spans="2:21" ht="12.75">
      <c r="B43" s="3"/>
      <c r="F43" s="6"/>
      <c r="G43" s="5"/>
      <c r="H43" s="6"/>
      <c r="I43" s="5"/>
      <c r="J43" s="5"/>
      <c r="K43" s="5"/>
      <c r="L43" s="6"/>
      <c r="M43" s="6"/>
      <c r="N43" s="6"/>
      <c r="O43" s="5"/>
      <c r="P43" s="6"/>
      <c r="Q43" s="5"/>
      <c r="R43" s="6"/>
      <c r="S43" s="5"/>
      <c r="T43" s="5"/>
      <c r="U43" s="5"/>
    </row>
    <row r="44" spans="2:21" ht="12.75">
      <c r="B44" s="3"/>
      <c r="F44" s="6"/>
      <c r="G44" s="5"/>
      <c r="H44" s="6"/>
      <c r="I44" s="5"/>
      <c r="J44" s="5"/>
      <c r="K44" s="5"/>
      <c r="L44" s="6"/>
      <c r="M44" s="6"/>
      <c r="N44" s="6"/>
      <c r="O44" s="5"/>
      <c r="P44" s="6"/>
      <c r="Q44" s="5"/>
      <c r="R44" s="6"/>
      <c r="S44" s="5"/>
      <c r="T44" s="5"/>
      <c r="U44" s="5"/>
    </row>
    <row r="45" spans="6:21" ht="12.75">
      <c r="F45" s="5"/>
      <c r="G45" s="5"/>
      <c r="H45" s="5"/>
      <c r="I45" s="5"/>
      <c r="J45" s="5"/>
      <c r="K45" s="5"/>
      <c r="L45" s="5"/>
      <c r="M45" s="5"/>
      <c r="N45" s="5"/>
      <c r="O45" s="5"/>
      <c r="P45" s="5"/>
      <c r="Q45" s="5"/>
      <c r="R45" s="5"/>
      <c r="S45" s="5"/>
      <c r="T45" s="5"/>
      <c r="U45" s="5"/>
    </row>
    <row r="46" spans="2:18" ht="12.75">
      <c r="B46" s="12"/>
      <c r="C46" s="12"/>
      <c r="D46" s="12"/>
      <c r="E46" s="12"/>
      <c r="F46" s="12"/>
      <c r="G46" s="12"/>
      <c r="H46" s="12"/>
      <c r="I46" s="12"/>
      <c r="J46" s="12"/>
      <c r="K46" s="12"/>
      <c r="L46" s="12"/>
      <c r="M46" s="12"/>
      <c r="N46" s="12"/>
      <c r="O46" s="12"/>
      <c r="P46" s="12"/>
      <c r="Q46" s="12"/>
      <c r="R46" s="12"/>
    </row>
    <row r="47" spans="2:22" ht="27" customHeight="1">
      <c r="B47" s="164" t="s">
        <v>337</v>
      </c>
      <c r="C47" s="165"/>
      <c r="D47" s="165"/>
      <c r="E47" s="165"/>
      <c r="F47" s="165"/>
      <c r="G47" s="165"/>
      <c r="H47" s="165"/>
      <c r="I47" s="165"/>
      <c r="J47" s="165"/>
      <c r="K47" s="165"/>
      <c r="L47" s="165"/>
      <c r="M47" s="165"/>
      <c r="N47" s="165"/>
      <c r="O47" s="167"/>
      <c r="P47" s="167"/>
      <c r="Q47" s="167"/>
      <c r="R47" s="167"/>
      <c r="S47" s="167"/>
      <c r="T47" s="167"/>
      <c r="U47" s="167"/>
      <c r="V47" s="167"/>
    </row>
    <row r="48" spans="2:18" ht="12.75">
      <c r="B48" s="12"/>
      <c r="C48" s="12"/>
      <c r="D48" s="12"/>
      <c r="E48" s="12"/>
      <c r="F48" s="12"/>
      <c r="G48" s="12"/>
      <c r="H48" s="12"/>
      <c r="I48" s="12"/>
      <c r="J48" s="12"/>
      <c r="K48" s="12"/>
      <c r="L48" s="12"/>
      <c r="M48" s="12"/>
      <c r="N48" s="12"/>
      <c r="O48" s="12"/>
      <c r="P48" s="12"/>
      <c r="Q48" s="12"/>
      <c r="R48" s="12"/>
    </row>
    <row r="49" spans="2:18" ht="12.75">
      <c r="B49" s="12"/>
      <c r="C49" s="12"/>
      <c r="D49" s="12"/>
      <c r="E49" s="12"/>
      <c r="F49" s="12"/>
      <c r="G49" s="12"/>
      <c r="H49" s="12"/>
      <c r="I49" s="12"/>
      <c r="J49" s="12"/>
      <c r="K49" s="12"/>
      <c r="L49" s="12"/>
      <c r="M49" s="12"/>
      <c r="N49" s="12"/>
      <c r="O49" s="12"/>
      <c r="P49" s="12"/>
      <c r="Q49" s="12"/>
      <c r="R49" s="12"/>
    </row>
    <row r="50" spans="2:18" ht="12.75">
      <c r="B50" s="12"/>
      <c r="C50" s="12"/>
      <c r="D50" s="12"/>
      <c r="E50" s="12"/>
      <c r="F50" s="12"/>
      <c r="G50" s="12"/>
      <c r="H50" s="12"/>
      <c r="I50" s="12"/>
      <c r="J50" s="12"/>
      <c r="K50" s="12"/>
      <c r="L50" s="12"/>
      <c r="M50" s="12"/>
      <c r="N50" s="12"/>
      <c r="O50" s="12"/>
      <c r="P50" s="12"/>
      <c r="Q50" s="12"/>
      <c r="R50" s="12"/>
    </row>
    <row r="51" spans="2:18" ht="12.75">
      <c r="B51" s="12"/>
      <c r="C51" s="12"/>
      <c r="D51" s="12"/>
      <c r="E51" s="12"/>
      <c r="F51" s="12"/>
      <c r="G51" s="12"/>
      <c r="H51" s="12"/>
      <c r="I51" s="12"/>
      <c r="J51" s="12"/>
      <c r="K51" s="12"/>
      <c r="L51" s="12"/>
      <c r="M51" s="12"/>
      <c r="N51" s="12"/>
      <c r="O51" s="12"/>
      <c r="P51" s="12"/>
      <c r="Q51" s="12"/>
      <c r="R51" s="12"/>
    </row>
    <row r="52" spans="2:18" ht="12.75">
      <c r="B52" s="12"/>
      <c r="C52" s="12"/>
      <c r="D52" s="12"/>
      <c r="E52" s="12"/>
      <c r="F52" s="12"/>
      <c r="G52" s="12"/>
      <c r="H52" s="12"/>
      <c r="I52" s="12"/>
      <c r="J52" s="12"/>
      <c r="K52" s="12"/>
      <c r="L52" s="12"/>
      <c r="M52" s="12"/>
      <c r="N52" s="12"/>
      <c r="O52" s="12"/>
      <c r="P52" s="12"/>
      <c r="Q52" s="12"/>
      <c r="R52" s="12"/>
    </row>
    <row r="53" spans="2:18" ht="12.75">
      <c r="B53" s="39"/>
      <c r="C53" s="12"/>
      <c r="D53" s="12"/>
      <c r="E53" s="12"/>
      <c r="F53" s="12"/>
      <c r="G53" s="12"/>
      <c r="H53" s="12"/>
      <c r="I53" s="12"/>
      <c r="J53" s="12"/>
      <c r="K53" s="12"/>
      <c r="L53" s="12"/>
      <c r="M53" s="12"/>
      <c r="N53" s="12"/>
      <c r="O53" s="12"/>
      <c r="P53" s="12"/>
      <c r="Q53" s="12"/>
      <c r="R53" s="12"/>
    </row>
    <row r="54" spans="2:18" ht="12.75">
      <c r="B54" s="40"/>
      <c r="C54" s="12"/>
      <c r="D54" s="12"/>
      <c r="E54" s="12"/>
      <c r="F54" s="12"/>
      <c r="G54" s="12"/>
      <c r="H54" s="12"/>
      <c r="I54" s="12"/>
      <c r="J54" s="12"/>
      <c r="K54" s="12"/>
      <c r="L54" s="12"/>
      <c r="M54" s="12"/>
      <c r="N54" s="12"/>
      <c r="O54" s="12"/>
      <c r="P54" s="12"/>
      <c r="Q54" s="12"/>
      <c r="R54" s="12"/>
    </row>
    <row r="55" spans="2:18" ht="12.75">
      <c r="B55" s="12"/>
      <c r="C55" s="12"/>
      <c r="D55" s="12"/>
      <c r="E55" s="12"/>
      <c r="F55" s="12"/>
      <c r="G55" s="12"/>
      <c r="H55" s="12"/>
      <c r="I55" s="12"/>
      <c r="J55" s="12"/>
      <c r="K55" s="12"/>
      <c r="L55" s="12"/>
      <c r="M55" s="12"/>
      <c r="N55" s="12"/>
      <c r="O55" s="12"/>
      <c r="P55" s="12"/>
      <c r="Q55" s="12"/>
      <c r="R55" s="12"/>
    </row>
  </sheetData>
  <mergeCells count="3">
    <mergeCell ref="H8:N8"/>
    <mergeCell ref="F6:R6"/>
    <mergeCell ref="B47:V47"/>
  </mergeCells>
  <printOptions horizontalCentered="1"/>
  <pageMargins left="0.5" right="0.5" top="0.5" bottom="0.5"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B2:Q598"/>
  <sheetViews>
    <sheetView tabSelected="1" view="pageBreakPreview" zoomScaleSheetLayoutView="100" workbookViewId="0" topLeftCell="A351">
      <selection activeCell="E378" sqref="E378"/>
    </sheetView>
  </sheetViews>
  <sheetFormatPr defaultColWidth="9.140625" defaultRowHeight="12.75"/>
  <cols>
    <col min="2" max="2" width="5.140625" style="0" customWidth="1"/>
    <col min="3" max="3" width="0.9921875" style="0" customWidth="1"/>
    <col min="4" max="4" width="4.28125" style="0" customWidth="1"/>
    <col min="5" max="5" width="4.00390625" style="0" customWidth="1"/>
    <col min="6" max="6" width="2.8515625" style="0" customWidth="1"/>
    <col min="7" max="7" width="23.421875" style="0" customWidth="1"/>
    <col min="9" max="9" width="10.57421875" style="0" customWidth="1"/>
    <col min="10" max="10" width="2.57421875" style="0" customWidth="1"/>
    <col min="11" max="11" width="12.8515625" style="0" bestFit="1" customWidth="1"/>
    <col min="12" max="12" width="3.421875" style="0" customWidth="1"/>
    <col min="13" max="13" width="11.8515625" style="0" customWidth="1"/>
    <col min="14" max="14" width="2.7109375" style="0" customWidth="1"/>
    <col min="15" max="15" width="11.00390625" style="0" customWidth="1"/>
  </cols>
  <sheetData>
    <row r="2" spans="2:3" ht="12.75">
      <c r="B2" s="3" t="s">
        <v>352</v>
      </c>
      <c r="C2" s="3"/>
    </row>
    <row r="3" spans="2:3" ht="12.75">
      <c r="B3" s="134" t="s">
        <v>125</v>
      </c>
      <c r="C3" s="14"/>
    </row>
    <row r="4" spans="2:3" ht="12.75">
      <c r="B4" s="3"/>
      <c r="C4" s="3"/>
    </row>
    <row r="5" spans="2:6" ht="12.75">
      <c r="B5" s="3" t="s">
        <v>41</v>
      </c>
      <c r="C5" s="3"/>
      <c r="D5" s="3" t="s">
        <v>207</v>
      </c>
      <c r="E5" s="3"/>
      <c r="F5" s="3"/>
    </row>
    <row r="6" ht="12.75">
      <c r="D6" s="3"/>
    </row>
    <row r="7" spans="2:6" ht="12.75">
      <c r="B7" s="3" t="s">
        <v>42</v>
      </c>
      <c r="C7" s="3"/>
      <c r="D7" s="135" t="s">
        <v>324</v>
      </c>
      <c r="E7" s="26"/>
      <c r="F7" s="26"/>
    </row>
    <row r="8" ht="12.75">
      <c r="D8" s="3"/>
    </row>
    <row r="9" spans="4:15" ht="39" customHeight="1">
      <c r="D9" s="168" t="s">
        <v>325</v>
      </c>
      <c r="E9" s="168"/>
      <c r="F9" s="168"/>
      <c r="G9" s="168"/>
      <c r="H9" s="168"/>
      <c r="I9" s="168"/>
      <c r="J9" s="168"/>
      <c r="K9" s="168"/>
      <c r="L9" s="168"/>
      <c r="M9" s="168"/>
      <c r="N9" s="168"/>
      <c r="O9" s="168"/>
    </row>
    <row r="10" spans="4:15" ht="13.5" customHeight="1">
      <c r="D10" s="13"/>
      <c r="E10" s="13"/>
      <c r="F10" s="13"/>
      <c r="G10" s="13"/>
      <c r="H10" s="13"/>
      <c r="I10" s="13"/>
      <c r="J10" s="13"/>
      <c r="K10" s="13"/>
      <c r="L10" s="13"/>
      <c r="M10" s="13"/>
      <c r="N10" s="13"/>
      <c r="O10" s="13"/>
    </row>
    <row r="11" spans="4:15" ht="52.5" customHeight="1">
      <c r="D11" s="168" t="s">
        <v>338</v>
      </c>
      <c r="E11" s="168"/>
      <c r="F11" s="168"/>
      <c r="G11" s="168"/>
      <c r="H11" s="168"/>
      <c r="I11" s="168"/>
      <c r="J11" s="168"/>
      <c r="K11" s="168"/>
      <c r="L11" s="168"/>
      <c r="M11" s="168"/>
      <c r="N11" s="168"/>
      <c r="O11" s="168"/>
    </row>
    <row r="12" spans="4:15" ht="13.5" customHeight="1">
      <c r="D12" s="13"/>
      <c r="E12" s="13"/>
      <c r="F12" s="13"/>
      <c r="G12" s="13"/>
      <c r="H12" s="13"/>
      <c r="I12" s="13"/>
      <c r="J12" s="13"/>
      <c r="K12" s="13"/>
      <c r="L12" s="13"/>
      <c r="M12" s="13"/>
      <c r="N12" s="13"/>
      <c r="O12" s="13"/>
    </row>
    <row r="13" spans="4:15" ht="41.25" customHeight="1">
      <c r="D13" s="165" t="s">
        <v>339</v>
      </c>
      <c r="E13" s="165"/>
      <c r="F13" s="165"/>
      <c r="G13" s="165"/>
      <c r="H13" s="165"/>
      <c r="I13" s="165"/>
      <c r="J13" s="165"/>
      <c r="K13" s="165"/>
      <c r="L13" s="165"/>
      <c r="M13" s="165"/>
      <c r="N13" s="165"/>
      <c r="O13" s="165"/>
    </row>
    <row r="14" spans="4:15" ht="14.25" customHeight="1">
      <c r="D14" s="13"/>
      <c r="E14" s="13"/>
      <c r="F14" s="13"/>
      <c r="G14" s="13"/>
      <c r="H14" s="13"/>
      <c r="I14" s="13"/>
      <c r="J14" s="13"/>
      <c r="K14" s="13"/>
      <c r="L14" s="13"/>
      <c r="M14" s="13"/>
      <c r="N14" s="13"/>
      <c r="O14" s="13"/>
    </row>
    <row r="15" spans="4:15" ht="27.75" customHeight="1">
      <c r="D15" s="13"/>
      <c r="E15" s="13"/>
      <c r="F15" s="165" t="s">
        <v>128</v>
      </c>
      <c r="G15" s="165"/>
      <c r="H15" s="165" t="s">
        <v>129</v>
      </c>
      <c r="I15" s="165"/>
      <c r="J15" s="165"/>
      <c r="K15" s="165"/>
      <c r="L15" s="165"/>
      <c r="M15" s="165"/>
      <c r="N15" s="165"/>
      <c r="O15" s="165"/>
    </row>
    <row r="16" spans="4:15" ht="14.25" customHeight="1">
      <c r="D16" s="13"/>
      <c r="E16" s="13"/>
      <c r="F16" s="13"/>
      <c r="G16" s="13"/>
      <c r="H16" s="13"/>
      <c r="I16" s="13"/>
      <c r="J16" s="13"/>
      <c r="K16" s="13"/>
      <c r="L16" s="13"/>
      <c r="M16" s="13"/>
      <c r="N16" s="13"/>
      <c r="O16" s="13"/>
    </row>
    <row r="17" spans="4:15" ht="24.75" customHeight="1">
      <c r="D17" s="165" t="s">
        <v>143</v>
      </c>
      <c r="E17" s="165"/>
      <c r="F17" s="165"/>
      <c r="G17" s="165"/>
      <c r="H17" s="165"/>
      <c r="I17" s="165"/>
      <c r="J17" s="165"/>
      <c r="K17" s="165"/>
      <c r="L17" s="165"/>
      <c r="M17" s="165"/>
      <c r="N17" s="165"/>
      <c r="O17" s="165"/>
    </row>
    <row r="18" spans="4:15" ht="13.5" customHeight="1">
      <c r="D18" s="13"/>
      <c r="E18" s="13"/>
      <c r="F18" s="13"/>
      <c r="G18" s="13"/>
      <c r="H18" s="13"/>
      <c r="I18" s="13"/>
      <c r="J18" s="13"/>
      <c r="K18" s="13"/>
      <c r="L18" s="13"/>
      <c r="M18" s="13"/>
      <c r="N18" s="13"/>
      <c r="O18" s="13"/>
    </row>
    <row r="19" spans="4:15" ht="40.5" customHeight="1">
      <c r="D19" s="168" t="s">
        <v>340</v>
      </c>
      <c r="E19" s="168"/>
      <c r="F19" s="168"/>
      <c r="G19" s="168"/>
      <c r="H19" s="168"/>
      <c r="I19" s="168"/>
      <c r="J19" s="168"/>
      <c r="K19" s="168"/>
      <c r="L19" s="168"/>
      <c r="M19" s="168"/>
      <c r="N19" s="168"/>
      <c r="O19" s="168"/>
    </row>
    <row r="20" spans="4:15" ht="12.75" customHeight="1">
      <c r="D20" s="13"/>
      <c r="E20" s="13"/>
      <c r="F20" s="13"/>
      <c r="G20" s="13"/>
      <c r="H20" s="13"/>
      <c r="I20" s="13"/>
      <c r="J20" s="13"/>
      <c r="K20" s="13"/>
      <c r="L20" s="13"/>
      <c r="M20" s="13"/>
      <c r="N20" s="13"/>
      <c r="O20" s="13"/>
    </row>
    <row r="21" spans="4:15" ht="27.75" customHeight="1">
      <c r="D21" s="13"/>
      <c r="E21" s="13"/>
      <c r="F21" s="165" t="s">
        <v>130</v>
      </c>
      <c r="G21" s="165"/>
      <c r="H21" s="165" t="s">
        <v>87</v>
      </c>
      <c r="I21" s="165"/>
      <c r="J21" s="165"/>
      <c r="K21" s="165"/>
      <c r="L21" s="165"/>
      <c r="M21" s="165"/>
      <c r="N21" s="165"/>
      <c r="O21" s="165"/>
    </row>
    <row r="22" spans="4:15" ht="12.75" customHeight="1">
      <c r="D22" s="13"/>
      <c r="E22" s="13"/>
      <c r="F22" s="165" t="s">
        <v>88</v>
      </c>
      <c r="G22" s="165"/>
      <c r="H22" s="165" t="s">
        <v>89</v>
      </c>
      <c r="I22" s="165"/>
      <c r="J22" s="165"/>
      <c r="K22" s="165"/>
      <c r="L22" s="165"/>
      <c r="M22" s="165"/>
      <c r="N22" s="165"/>
      <c r="O22" s="165"/>
    </row>
    <row r="23" spans="4:15" ht="12.75" customHeight="1">
      <c r="D23" s="13"/>
      <c r="E23" s="13"/>
      <c r="F23" s="165" t="s">
        <v>90</v>
      </c>
      <c r="G23" s="165"/>
      <c r="H23" s="165" t="s">
        <v>131</v>
      </c>
      <c r="I23" s="165"/>
      <c r="J23" s="165"/>
      <c r="K23" s="165"/>
      <c r="L23" s="165"/>
      <c r="M23" s="165"/>
      <c r="N23" s="165"/>
      <c r="O23" s="165"/>
    </row>
    <row r="24" spans="4:15" ht="26.25" customHeight="1">
      <c r="D24" s="13"/>
      <c r="E24" s="13"/>
      <c r="F24" s="165" t="s">
        <v>91</v>
      </c>
      <c r="G24" s="165"/>
      <c r="H24" s="165" t="s">
        <v>246</v>
      </c>
      <c r="I24" s="165"/>
      <c r="J24" s="165"/>
      <c r="K24" s="165"/>
      <c r="L24" s="165"/>
      <c r="M24" s="165"/>
      <c r="N24" s="165"/>
      <c r="O24" s="165"/>
    </row>
    <row r="25" spans="4:15" ht="26.25" customHeight="1">
      <c r="D25" s="13"/>
      <c r="E25" s="13"/>
      <c r="F25" s="165" t="s">
        <v>92</v>
      </c>
      <c r="G25" s="165"/>
      <c r="H25" s="165" t="s">
        <v>247</v>
      </c>
      <c r="I25" s="165"/>
      <c r="J25" s="165"/>
      <c r="K25" s="165"/>
      <c r="L25" s="165"/>
      <c r="M25" s="165"/>
      <c r="N25" s="165"/>
      <c r="O25" s="165"/>
    </row>
    <row r="26" spans="4:15" ht="27.75" customHeight="1">
      <c r="D26" s="13"/>
      <c r="E26" s="13"/>
      <c r="F26" s="165" t="s">
        <v>93</v>
      </c>
      <c r="G26" s="165"/>
      <c r="H26" s="165" t="s">
        <v>248</v>
      </c>
      <c r="I26" s="165"/>
      <c r="J26" s="165"/>
      <c r="K26" s="165"/>
      <c r="L26" s="165"/>
      <c r="M26" s="165"/>
      <c r="N26" s="165"/>
      <c r="O26" s="165"/>
    </row>
    <row r="27" spans="4:15" ht="13.5" customHeight="1">
      <c r="D27" s="13"/>
      <c r="E27" s="13"/>
      <c r="F27" s="165" t="s">
        <v>94</v>
      </c>
      <c r="G27" s="165"/>
      <c r="H27" s="165" t="s">
        <v>95</v>
      </c>
      <c r="I27" s="165"/>
      <c r="J27" s="165"/>
      <c r="K27" s="165"/>
      <c r="L27" s="165"/>
      <c r="M27" s="165"/>
      <c r="N27" s="165"/>
      <c r="O27" s="165"/>
    </row>
    <row r="28" spans="4:15" ht="12" customHeight="1">
      <c r="D28" s="13"/>
      <c r="E28" s="13"/>
      <c r="F28" s="13"/>
      <c r="G28" s="13"/>
      <c r="H28" s="13"/>
      <c r="I28" s="13"/>
      <c r="J28" s="13"/>
      <c r="K28" s="13"/>
      <c r="L28" s="13"/>
      <c r="M28" s="13"/>
      <c r="N28" s="13"/>
      <c r="O28" s="13"/>
    </row>
    <row r="29" spans="2:15" ht="12.75" customHeight="1">
      <c r="B29" s="132" t="s">
        <v>43</v>
      </c>
      <c r="D29" s="136" t="s">
        <v>45</v>
      </c>
      <c r="E29" s="65"/>
      <c r="F29" s="65"/>
      <c r="G29" s="65"/>
      <c r="H29" s="65"/>
      <c r="I29" s="65"/>
      <c r="J29" s="65"/>
      <c r="K29" s="65"/>
      <c r="L29" s="65"/>
      <c r="M29" s="65"/>
      <c r="N29" s="65"/>
      <c r="O29" s="65"/>
    </row>
    <row r="30" spans="4:15" ht="12.75" customHeight="1">
      <c r="D30" s="13"/>
      <c r="E30" s="13"/>
      <c r="F30" s="13"/>
      <c r="G30" s="13"/>
      <c r="H30" s="13"/>
      <c r="I30" s="13"/>
      <c r="J30" s="13"/>
      <c r="K30" s="13"/>
      <c r="L30" s="13"/>
      <c r="M30" s="13"/>
      <c r="N30" s="13"/>
      <c r="O30" s="13"/>
    </row>
    <row r="31" spans="4:15" ht="14.25" customHeight="1">
      <c r="D31" s="168" t="s">
        <v>341</v>
      </c>
      <c r="E31" s="168"/>
      <c r="F31" s="168"/>
      <c r="G31" s="168"/>
      <c r="H31" s="168"/>
      <c r="I31" s="168"/>
      <c r="J31" s="168"/>
      <c r="K31" s="168"/>
      <c r="L31" s="168"/>
      <c r="M31" s="168"/>
      <c r="N31" s="168"/>
      <c r="O31" s="168"/>
    </row>
    <row r="32" spans="4:15" ht="12.75" customHeight="1">
      <c r="D32" s="13"/>
      <c r="E32" s="13"/>
      <c r="F32" s="13"/>
      <c r="G32" s="13"/>
      <c r="H32" s="13"/>
      <c r="I32" s="13"/>
      <c r="J32" s="13"/>
      <c r="K32" s="13"/>
      <c r="L32" s="13"/>
      <c r="M32" s="13"/>
      <c r="N32" s="13"/>
      <c r="O32" s="13"/>
    </row>
    <row r="33" spans="2:15" ht="12.75" customHeight="1">
      <c r="B33" s="62" t="s">
        <v>187</v>
      </c>
      <c r="D33" s="65" t="s">
        <v>44</v>
      </c>
      <c r="E33" s="13"/>
      <c r="F33" s="13"/>
      <c r="G33" s="13"/>
      <c r="H33" s="13"/>
      <c r="I33" s="13"/>
      <c r="J33" s="13"/>
      <c r="K33" s="13"/>
      <c r="L33" s="13"/>
      <c r="M33" s="13"/>
      <c r="N33" s="13"/>
      <c r="O33" s="13"/>
    </row>
    <row r="34" spans="4:15" ht="12.75" customHeight="1">
      <c r="D34" s="13"/>
      <c r="E34" s="13"/>
      <c r="F34" s="13"/>
      <c r="G34" s="13"/>
      <c r="H34" s="13"/>
      <c r="I34" s="13"/>
      <c r="J34" s="13"/>
      <c r="K34" s="13"/>
      <c r="L34" s="13"/>
      <c r="M34" s="13"/>
      <c r="N34" s="13"/>
      <c r="O34" s="13"/>
    </row>
    <row r="35" spans="4:15" ht="12.75" customHeight="1">
      <c r="D35" s="165" t="s">
        <v>196</v>
      </c>
      <c r="E35" s="165"/>
      <c r="F35" s="165"/>
      <c r="G35" s="165"/>
      <c r="H35" s="165"/>
      <c r="I35" s="165"/>
      <c r="J35" s="165"/>
      <c r="K35" s="165"/>
      <c r="L35" s="165"/>
      <c r="M35" s="165"/>
      <c r="N35" s="165"/>
      <c r="O35" s="165"/>
    </row>
    <row r="36" spans="4:15" ht="12.75" customHeight="1">
      <c r="D36" s="13"/>
      <c r="E36" s="13"/>
      <c r="F36" s="13"/>
      <c r="G36" s="13"/>
      <c r="H36" s="13"/>
      <c r="I36" s="13"/>
      <c r="J36" s="13"/>
      <c r="K36" s="13"/>
      <c r="L36" s="13"/>
      <c r="M36" s="13"/>
      <c r="N36" s="13"/>
      <c r="O36" s="13"/>
    </row>
    <row r="37" spans="2:15" ht="12.75" customHeight="1">
      <c r="B37" s="62" t="s">
        <v>188</v>
      </c>
      <c r="D37" s="65" t="s">
        <v>40</v>
      </c>
      <c r="E37" s="13"/>
      <c r="F37" s="13"/>
      <c r="G37" s="13"/>
      <c r="H37" s="13"/>
      <c r="I37" s="13"/>
      <c r="J37" s="13"/>
      <c r="K37" s="13"/>
      <c r="L37" s="13"/>
      <c r="M37" s="13"/>
      <c r="N37" s="13"/>
      <c r="O37" s="13"/>
    </row>
    <row r="38" spans="4:15" ht="12.75" customHeight="1">
      <c r="D38" s="13"/>
      <c r="E38" s="13"/>
      <c r="F38" s="13"/>
      <c r="G38" s="13"/>
      <c r="H38" s="13"/>
      <c r="I38" s="13"/>
      <c r="J38" s="13"/>
      <c r="K38" s="13"/>
      <c r="L38" s="13"/>
      <c r="M38" s="13"/>
      <c r="N38" s="13"/>
      <c r="O38" s="13"/>
    </row>
    <row r="39" spans="4:15" ht="39" customHeight="1">
      <c r="D39" s="165" t="s">
        <v>102</v>
      </c>
      <c r="E39" s="165"/>
      <c r="F39" s="165"/>
      <c r="G39" s="165"/>
      <c r="H39" s="165"/>
      <c r="I39" s="165"/>
      <c r="J39" s="165"/>
      <c r="K39" s="165"/>
      <c r="L39" s="165"/>
      <c r="M39" s="165"/>
      <c r="N39" s="165"/>
      <c r="O39" s="165"/>
    </row>
    <row r="40" spans="4:15" ht="12.75" customHeight="1">
      <c r="D40" s="13"/>
      <c r="E40" s="13"/>
      <c r="F40" s="13"/>
      <c r="G40" s="13"/>
      <c r="H40" s="13"/>
      <c r="I40" s="13"/>
      <c r="J40" s="13"/>
      <c r="K40" s="13"/>
      <c r="L40" s="13"/>
      <c r="M40" s="13"/>
      <c r="N40" s="13"/>
      <c r="O40" s="13"/>
    </row>
    <row r="41" spans="4:15" ht="26.25" customHeight="1">
      <c r="D41" s="165" t="s">
        <v>103</v>
      </c>
      <c r="E41" s="165"/>
      <c r="F41" s="165"/>
      <c r="G41" s="165"/>
      <c r="H41" s="165"/>
      <c r="I41" s="165"/>
      <c r="J41" s="165"/>
      <c r="K41" s="165"/>
      <c r="L41" s="165"/>
      <c r="M41" s="165"/>
      <c r="N41" s="165"/>
      <c r="O41" s="165"/>
    </row>
    <row r="42" spans="4:15" ht="12.75" customHeight="1">
      <c r="D42" s="13"/>
      <c r="E42" s="13"/>
      <c r="F42" s="13"/>
      <c r="G42" s="13"/>
      <c r="H42" s="13"/>
      <c r="I42" s="13"/>
      <c r="J42" s="13"/>
      <c r="K42" s="13"/>
      <c r="L42" s="13"/>
      <c r="M42" s="13"/>
      <c r="N42" s="13"/>
      <c r="O42" s="13"/>
    </row>
    <row r="43" spans="4:15" ht="38.25" customHeight="1">
      <c r="D43" s="13" t="s">
        <v>182</v>
      </c>
      <c r="E43" s="165" t="s">
        <v>104</v>
      </c>
      <c r="F43" s="165"/>
      <c r="G43" s="165"/>
      <c r="H43" s="165"/>
      <c r="I43" s="165"/>
      <c r="J43" s="165"/>
      <c r="K43" s="165"/>
      <c r="L43" s="165"/>
      <c r="M43" s="165"/>
      <c r="N43" s="165"/>
      <c r="O43" s="165"/>
    </row>
    <row r="44" spans="4:15" ht="12.75" customHeight="1">
      <c r="D44" s="13"/>
      <c r="E44" s="13"/>
      <c r="F44" s="13"/>
      <c r="G44" s="13"/>
      <c r="H44" s="13"/>
      <c r="I44" s="13"/>
      <c r="J44" s="13"/>
      <c r="K44" s="13"/>
      <c r="L44" s="13"/>
      <c r="M44" s="13"/>
      <c r="N44" s="13"/>
      <c r="O44" s="13"/>
    </row>
    <row r="45" spans="4:15" ht="51.75" customHeight="1">
      <c r="D45" s="13" t="s">
        <v>183</v>
      </c>
      <c r="E45" s="168" t="s">
        <v>132</v>
      </c>
      <c r="F45" s="168"/>
      <c r="G45" s="168"/>
      <c r="H45" s="168"/>
      <c r="I45" s="168"/>
      <c r="J45" s="168"/>
      <c r="K45" s="168"/>
      <c r="L45" s="168"/>
      <c r="M45" s="168"/>
      <c r="N45" s="168"/>
      <c r="O45" s="165"/>
    </row>
    <row r="46" spans="4:15" ht="12.75" customHeight="1">
      <c r="D46" s="13"/>
      <c r="E46" s="13"/>
      <c r="F46" s="13"/>
      <c r="G46" s="13"/>
      <c r="H46" s="13"/>
      <c r="I46" s="13"/>
      <c r="J46" s="13"/>
      <c r="K46" s="13"/>
      <c r="L46" s="13"/>
      <c r="M46" s="13"/>
      <c r="N46" s="13"/>
      <c r="O46" s="13"/>
    </row>
    <row r="47" spans="4:15" ht="12.75" customHeight="1">
      <c r="D47" s="13"/>
      <c r="E47" s="119" t="s">
        <v>133</v>
      </c>
      <c r="F47" s="13"/>
      <c r="G47" s="13"/>
      <c r="H47" s="13"/>
      <c r="I47" s="13"/>
      <c r="J47" s="13"/>
      <c r="K47" s="13"/>
      <c r="L47" s="13"/>
      <c r="M47" s="13"/>
      <c r="N47" s="13"/>
      <c r="O47" s="13"/>
    </row>
    <row r="48" spans="4:15" ht="12.75" customHeight="1">
      <c r="D48" s="13"/>
      <c r="E48" s="13"/>
      <c r="F48" s="13"/>
      <c r="G48" s="13"/>
      <c r="H48" s="13"/>
      <c r="I48" s="13"/>
      <c r="J48" s="13"/>
      <c r="K48" s="13"/>
      <c r="L48" s="13"/>
      <c r="M48" s="13"/>
      <c r="N48" s="13"/>
      <c r="O48" s="13"/>
    </row>
    <row r="49" spans="4:15" ht="39.75" customHeight="1">
      <c r="D49" s="13" t="s">
        <v>344</v>
      </c>
      <c r="E49" s="168" t="s">
        <v>134</v>
      </c>
      <c r="F49" s="168"/>
      <c r="G49" s="168"/>
      <c r="H49" s="168"/>
      <c r="I49" s="168"/>
      <c r="J49" s="168"/>
      <c r="K49" s="168"/>
      <c r="L49" s="168"/>
      <c r="M49" s="168"/>
      <c r="N49" s="168"/>
      <c r="O49" s="165"/>
    </row>
    <row r="50" spans="4:15" ht="12.75" customHeight="1">
      <c r="D50" s="13"/>
      <c r="E50" s="133"/>
      <c r="F50" s="133"/>
      <c r="G50" s="133"/>
      <c r="H50" s="133"/>
      <c r="I50" s="133"/>
      <c r="J50" s="133"/>
      <c r="K50" s="133"/>
      <c r="L50" s="133"/>
      <c r="M50" s="133"/>
      <c r="N50" s="133"/>
      <c r="O50" s="13"/>
    </row>
    <row r="51" spans="4:15" ht="40.5" customHeight="1">
      <c r="D51" s="165" t="s">
        <v>105</v>
      </c>
      <c r="E51" s="165"/>
      <c r="F51" s="165"/>
      <c r="G51" s="165"/>
      <c r="H51" s="165"/>
      <c r="I51" s="165"/>
      <c r="J51" s="165"/>
      <c r="K51" s="165"/>
      <c r="L51" s="165"/>
      <c r="M51" s="165"/>
      <c r="N51" s="165"/>
      <c r="O51" s="165"/>
    </row>
    <row r="52" spans="4:15" ht="12.75" customHeight="1">
      <c r="D52" s="13"/>
      <c r="E52" s="133"/>
      <c r="F52" s="133"/>
      <c r="G52" s="133"/>
      <c r="H52" s="133"/>
      <c r="I52" s="133"/>
      <c r="J52" s="133"/>
      <c r="K52" s="133"/>
      <c r="L52" s="133"/>
      <c r="M52" s="133"/>
      <c r="N52" s="133"/>
      <c r="O52" s="13"/>
    </row>
    <row r="53" spans="4:15" ht="12.75" customHeight="1">
      <c r="D53" s="165" t="s">
        <v>135</v>
      </c>
      <c r="E53" s="165"/>
      <c r="F53" s="165"/>
      <c r="G53" s="165"/>
      <c r="H53" s="165"/>
      <c r="I53" s="165"/>
      <c r="J53" s="165"/>
      <c r="K53" s="165"/>
      <c r="L53" s="165"/>
      <c r="M53" s="165"/>
      <c r="N53" s="165"/>
      <c r="O53" s="165"/>
    </row>
    <row r="54" spans="4:15" ht="12.75" customHeight="1">
      <c r="D54" s="13"/>
      <c r="E54" s="13"/>
      <c r="F54" s="13"/>
      <c r="G54" s="13"/>
      <c r="H54" s="13"/>
      <c r="I54" s="13"/>
      <c r="J54" s="13"/>
      <c r="K54" s="13"/>
      <c r="L54" s="13"/>
      <c r="M54" s="13"/>
      <c r="N54" s="13"/>
      <c r="O54" s="13"/>
    </row>
    <row r="55" spans="4:15" ht="12.75" customHeight="1">
      <c r="D55" s="13"/>
      <c r="E55" s="13"/>
      <c r="F55" s="13"/>
      <c r="G55" s="13"/>
      <c r="H55" s="13"/>
      <c r="I55" s="13"/>
      <c r="J55" s="13"/>
      <c r="K55" s="13"/>
      <c r="L55" s="13"/>
      <c r="M55" s="13"/>
      <c r="N55" s="13"/>
      <c r="O55" s="149" t="s">
        <v>136</v>
      </c>
    </row>
    <row r="56" spans="4:15" ht="12.75" customHeight="1">
      <c r="D56" s="13"/>
      <c r="E56" s="13"/>
      <c r="F56" s="13"/>
      <c r="G56" s="13"/>
      <c r="H56" s="13"/>
      <c r="I56" s="13"/>
      <c r="J56" s="13"/>
      <c r="K56" s="13"/>
      <c r="L56" s="13"/>
      <c r="M56" s="13"/>
      <c r="N56" s="13"/>
      <c r="O56" s="113" t="s">
        <v>9</v>
      </c>
    </row>
    <row r="57" spans="4:15" ht="12.75" customHeight="1">
      <c r="D57" s="13" t="s">
        <v>382</v>
      </c>
      <c r="E57" s="164" t="s">
        <v>137</v>
      </c>
      <c r="F57" s="164"/>
      <c r="G57" s="164"/>
      <c r="H57" s="164"/>
      <c r="I57" s="164"/>
      <c r="J57" s="164"/>
      <c r="K57" s="13"/>
      <c r="L57" s="13"/>
      <c r="M57" s="13"/>
      <c r="N57" s="13"/>
      <c r="O57" s="62"/>
    </row>
    <row r="58" spans="4:15" ht="12.75" customHeight="1">
      <c r="D58" s="13"/>
      <c r="E58" s="62"/>
      <c r="F58" s="181" t="s">
        <v>371</v>
      </c>
      <c r="G58" s="181"/>
      <c r="H58" s="181"/>
      <c r="I58" s="181"/>
      <c r="J58" s="181"/>
      <c r="K58" s="181"/>
      <c r="L58" s="181"/>
      <c r="M58" s="181"/>
      <c r="N58" s="13"/>
      <c r="O58" s="62"/>
    </row>
    <row r="59" spans="4:15" ht="12.75" customHeight="1">
      <c r="D59" s="13"/>
      <c r="E59" s="62"/>
      <c r="F59" s="169" t="s">
        <v>156</v>
      </c>
      <c r="G59" s="169"/>
      <c r="H59" s="169"/>
      <c r="I59" s="62"/>
      <c r="J59" s="62"/>
      <c r="K59" s="13"/>
      <c r="L59" s="13"/>
      <c r="M59" s="13"/>
      <c r="N59" s="13"/>
      <c r="O59" s="150">
        <v>-176204</v>
      </c>
    </row>
    <row r="60" spans="4:15" ht="12.75" customHeight="1">
      <c r="D60" s="13"/>
      <c r="E60" s="62"/>
      <c r="F60" s="169" t="s">
        <v>205</v>
      </c>
      <c r="G60" s="169"/>
      <c r="H60" s="62"/>
      <c r="I60" s="62"/>
      <c r="J60" s="62"/>
      <c r="K60" s="13"/>
      <c r="L60" s="13"/>
      <c r="M60" s="13"/>
      <c r="N60" s="13"/>
      <c r="O60" s="150">
        <v>-191423</v>
      </c>
    </row>
    <row r="61" spans="4:15" ht="12.75" customHeight="1">
      <c r="D61" s="13"/>
      <c r="E61" s="62"/>
      <c r="F61" s="169" t="s">
        <v>76</v>
      </c>
      <c r="G61" s="169"/>
      <c r="H61" s="169"/>
      <c r="I61" s="62"/>
      <c r="J61" s="62"/>
      <c r="K61" s="13"/>
      <c r="L61" s="13"/>
      <c r="M61" s="13"/>
      <c r="N61" s="13"/>
      <c r="O61" s="150">
        <v>-395924</v>
      </c>
    </row>
    <row r="62" spans="4:15" ht="12.75" customHeight="1" thickBot="1">
      <c r="D62" s="13"/>
      <c r="E62" s="13"/>
      <c r="F62" s="165" t="s">
        <v>206</v>
      </c>
      <c r="G62" s="165"/>
      <c r="H62" s="13"/>
      <c r="I62" s="13"/>
      <c r="J62" s="13"/>
      <c r="K62" s="13"/>
      <c r="L62" s="13"/>
      <c r="M62" s="13"/>
      <c r="N62" s="13"/>
      <c r="O62" s="151">
        <f>SUM(O59:O61)</f>
        <v>-763551</v>
      </c>
    </row>
    <row r="63" spans="4:15" ht="12.75" customHeight="1" thickTop="1">
      <c r="D63" s="13"/>
      <c r="E63" s="133"/>
      <c r="F63" s="133"/>
      <c r="G63" s="133"/>
      <c r="H63" s="133"/>
      <c r="I63" s="133"/>
      <c r="J63" s="133"/>
      <c r="K63" s="133"/>
      <c r="L63" s="133"/>
      <c r="M63" s="133"/>
      <c r="N63" s="133"/>
      <c r="O63" s="62"/>
    </row>
    <row r="64" spans="4:15" ht="12.75" customHeight="1">
      <c r="D64" s="13" t="s">
        <v>383</v>
      </c>
      <c r="E64" s="164" t="s">
        <v>138</v>
      </c>
      <c r="F64" s="164"/>
      <c r="G64" s="164"/>
      <c r="H64" s="164"/>
      <c r="I64" s="164"/>
      <c r="J64" s="164"/>
      <c r="K64" s="133"/>
      <c r="L64" s="133"/>
      <c r="M64" s="133"/>
      <c r="N64" s="133"/>
      <c r="O64" s="62"/>
    </row>
    <row r="65" spans="4:15" ht="12.75" customHeight="1">
      <c r="D65" s="13"/>
      <c r="E65" s="62"/>
      <c r="F65" s="181" t="s">
        <v>162</v>
      </c>
      <c r="G65" s="181"/>
      <c r="H65" s="181"/>
      <c r="I65" s="181"/>
      <c r="J65" s="62"/>
      <c r="K65" s="133"/>
      <c r="L65" s="133"/>
      <c r="M65" s="133"/>
      <c r="N65" s="133"/>
      <c r="O65" s="62"/>
    </row>
    <row r="66" spans="4:15" ht="12.75" customHeight="1" thickBot="1">
      <c r="D66" s="13"/>
      <c r="E66" s="62"/>
      <c r="F66" s="169" t="s">
        <v>215</v>
      </c>
      <c r="G66" s="169"/>
      <c r="H66" s="169"/>
      <c r="I66" s="62"/>
      <c r="J66" s="62"/>
      <c r="K66" s="133"/>
      <c r="L66" s="133"/>
      <c r="M66" s="133"/>
      <c r="N66" s="133"/>
      <c r="O66" s="152">
        <v>-763551</v>
      </c>
    </row>
    <row r="67" spans="4:15" ht="12.75" customHeight="1" thickTop="1">
      <c r="D67" s="13"/>
      <c r="E67" s="133"/>
      <c r="F67" s="133"/>
      <c r="G67" s="133"/>
      <c r="H67" s="133"/>
      <c r="I67" s="133"/>
      <c r="J67" s="133"/>
      <c r="K67" s="133"/>
      <c r="L67" s="133"/>
      <c r="M67" s="133"/>
      <c r="N67" s="133"/>
      <c r="O67" s="62"/>
    </row>
    <row r="68" spans="4:15" ht="12.75" customHeight="1">
      <c r="D68" s="13"/>
      <c r="E68" s="133"/>
      <c r="F68" s="133"/>
      <c r="G68" s="133"/>
      <c r="H68" s="133"/>
      <c r="I68" s="133"/>
      <c r="J68" s="133"/>
      <c r="K68" s="133"/>
      <c r="L68" s="133"/>
      <c r="M68" s="133"/>
      <c r="N68" s="133"/>
      <c r="O68" s="13"/>
    </row>
    <row r="69" spans="2:15" ht="14.25" customHeight="1">
      <c r="B69" s="62" t="s">
        <v>51</v>
      </c>
      <c r="D69" s="172" t="s">
        <v>355</v>
      </c>
      <c r="E69" s="172"/>
      <c r="F69" s="172"/>
      <c r="G69" s="172"/>
      <c r="H69" s="172"/>
      <c r="I69" s="172"/>
      <c r="J69" s="172"/>
      <c r="K69" s="172"/>
      <c r="L69" s="172"/>
      <c r="M69" s="172"/>
      <c r="N69" s="172"/>
      <c r="O69" s="172"/>
    </row>
    <row r="70" spans="2:15" ht="12.75" customHeight="1">
      <c r="B70" s="62"/>
      <c r="D70" s="65"/>
      <c r="E70" s="13"/>
      <c r="F70" s="13"/>
      <c r="G70" s="13"/>
      <c r="H70" s="13"/>
      <c r="I70" s="13"/>
      <c r="J70" s="13"/>
      <c r="K70" s="13"/>
      <c r="L70" s="13"/>
      <c r="M70" s="13"/>
      <c r="N70" s="13"/>
      <c r="O70" s="13"/>
    </row>
    <row r="71" spans="2:15" ht="27" customHeight="1">
      <c r="B71" s="62"/>
      <c r="D71" s="170" t="s">
        <v>106</v>
      </c>
      <c r="E71" s="170"/>
      <c r="F71" s="170"/>
      <c r="G71" s="170"/>
      <c r="H71" s="170"/>
      <c r="I71" s="170"/>
      <c r="J71" s="170"/>
      <c r="K71" s="170"/>
      <c r="L71" s="170"/>
      <c r="M71" s="170"/>
      <c r="N71" s="170"/>
      <c r="O71" s="170"/>
    </row>
    <row r="72" spans="2:15" ht="12.75" customHeight="1">
      <c r="B72" s="62"/>
      <c r="D72" s="65"/>
      <c r="E72" s="13"/>
      <c r="F72" s="13"/>
      <c r="G72" s="13"/>
      <c r="H72" s="13"/>
      <c r="I72" s="13"/>
      <c r="J72" s="13"/>
      <c r="K72" s="13"/>
      <c r="L72" s="13"/>
      <c r="M72" s="13"/>
      <c r="N72" s="13"/>
      <c r="O72" s="13"/>
    </row>
    <row r="73" spans="2:15" ht="12.75" customHeight="1">
      <c r="B73" s="62" t="s">
        <v>52</v>
      </c>
      <c r="D73" s="65" t="s">
        <v>240</v>
      </c>
      <c r="E73" s="13"/>
      <c r="F73" s="13"/>
      <c r="G73" s="13"/>
      <c r="H73" s="13"/>
      <c r="I73" s="13"/>
      <c r="J73" s="13"/>
      <c r="K73" s="13"/>
      <c r="L73" s="13"/>
      <c r="M73" s="13"/>
      <c r="N73" s="13"/>
      <c r="O73" s="13"/>
    </row>
    <row r="74" spans="2:15" ht="12.75" customHeight="1">
      <c r="B74" s="62"/>
      <c r="D74" s="65"/>
      <c r="E74" s="13"/>
      <c r="F74" s="13"/>
      <c r="G74" s="13"/>
      <c r="H74" s="13"/>
      <c r="I74" s="13"/>
      <c r="J74" s="13"/>
      <c r="K74" s="13"/>
      <c r="L74" s="13"/>
      <c r="M74" s="13"/>
      <c r="N74" s="13"/>
      <c r="O74" s="13"/>
    </row>
    <row r="75" spans="2:15" ht="12.75" customHeight="1">
      <c r="B75" s="62"/>
      <c r="D75" s="109" t="s">
        <v>326</v>
      </c>
      <c r="E75" s="13"/>
      <c r="F75" s="13"/>
      <c r="G75" s="13"/>
      <c r="H75" s="13"/>
      <c r="I75" s="13"/>
      <c r="J75" s="13"/>
      <c r="K75" s="13"/>
      <c r="L75" s="13"/>
      <c r="M75" s="13"/>
      <c r="N75" s="13"/>
      <c r="O75" s="13"/>
    </row>
    <row r="76" spans="2:15" ht="12.75" customHeight="1">
      <c r="B76" s="62"/>
      <c r="D76" s="65"/>
      <c r="E76" s="13"/>
      <c r="F76" s="13"/>
      <c r="G76" s="13"/>
      <c r="H76" s="13"/>
      <c r="I76" s="13"/>
      <c r="J76" s="13"/>
      <c r="K76" s="13"/>
      <c r="L76" s="13"/>
      <c r="M76" s="13"/>
      <c r="N76" s="13"/>
      <c r="O76" s="13"/>
    </row>
    <row r="77" spans="2:15" ht="12.75" customHeight="1">
      <c r="B77" s="62"/>
      <c r="D77" s="62" t="s">
        <v>182</v>
      </c>
      <c r="E77" s="164" t="s">
        <v>332</v>
      </c>
      <c r="F77" s="169"/>
      <c r="G77" s="169"/>
      <c r="H77" s="169"/>
      <c r="I77" s="169"/>
      <c r="J77" s="169"/>
      <c r="K77" s="169"/>
      <c r="L77" s="169"/>
      <c r="M77" s="169"/>
      <c r="N77" s="169"/>
      <c r="O77" s="169"/>
    </row>
    <row r="78" spans="2:15" ht="12.75" customHeight="1">
      <c r="B78" s="62"/>
      <c r="D78" s="62"/>
      <c r="E78" s="62"/>
      <c r="F78" s="13"/>
      <c r="G78" s="13"/>
      <c r="H78" s="13"/>
      <c r="I78" s="13"/>
      <c r="J78" s="13"/>
      <c r="K78" s="13"/>
      <c r="L78" s="13"/>
      <c r="M78" s="13"/>
      <c r="N78" s="13"/>
      <c r="O78" s="13"/>
    </row>
    <row r="79" spans="2:15" ht="66.75" customHeight="1">
      <c r="B79" s="62"/>
      <c r="D79" s="62"/>
      <c r="E79" s="169" t="s">
        <v>312</v>
      </c>
      <c r="F79" s="165"/>
      <c r="G79" s="165"/>
      <c r="H79" s="165"/>
      <c r="I79" s="165"/>
      <c r="J79" s="165"/>
      <c r="K79" s="165"/>
      <c r="L79" s="165"/>
      <c r="M79" s="165"/>
      <c r="N79" s="165"/>
      <c r="O79" s="165"/>
    </row>
    <row r="80" spans="2:15" ht="12.75" customHeight="1">
      <c r="B80" s="62"/>
      <c r="D80" s="62"/>
      <c r="E80" s="95"/>
      <c r="F80" s="13"/>
      <c r="G80" s="13"/>
      <c r="H80" s="13"/>
      <c r="I80" s="13"/>
      <c r="J80" s="13"/>
      <c r="K80" s="13"/>
      <c r="L80" s="13"/>
      <c r="M80" s="13"/>
      <c r="N80" s="13"/>
      <c r="O80" s="13"/>
    </row>
    <row r="81" spans="2:15" ht="12.75" customHeight="1">
      <c r="B81" s="62"/>
      <c r="D81" s="115" t="s">
        <v>183</v>
      </c>
      <c r="E81" s="115" t="s">
        <v>327</v>
      </c>
      <c r="F81" s="13"/>
      <c r="G81" s="13"/>
      <c r="H81" s="13"/>
      <c r="I81" s="13"/>
      <c r="J81" s="13"/>
      <c r="K81" s="13"/>
      <c r="L81" s="13"/>
      <c r="M81" s="13"/>
      <c r="N81" s="13"/>
      <c r="O81" s="13"/>
    </row>
    <row r="82" spans="2:15" ht="12.75" customHeight="1">
      <c r="B82" s="62"/>
      <c r="D82" s="115"/>
      <c r="E82" s="115"/>
      <c r="F82" s="13"/>
      <c r="G82" s="13"/>
      <c r="H82" s="13"/>
      <c r="I82" s="13"/>
      <c r="J82" s="13"/>
      <c r="K82" s="13"/>
      <c r="L82" s="13"/>
      <c r="M82" s="13"/>
      <c r="N82" s="13"/>
      <c r="O82" s="13"/>
    </row>
    <row r="83" spans="2:15" ht="39" customHeight="1">
      <c r="B83" s="62"/>
      <c r="D83" s="115"/>
      <c r="E83" s="168" t="s">
        <v>144</v>
      </c>
      <c r="F83" s="168"/>
      <c r="G83" s="168"/>
      <c r="H83" s="168"/>
      <c r="I83" s="168"/>
      <c r="J83" s="168"/>
      <c r="K83" s="168"/>
      <c r="L83" s="168"/>
      <c r="M83" s="168"/>
      <c r="N83" s="168"/>
      <c r="O83" s="168"/>
    </row>
    <row r="84" spans="2:15" ht="12.75" customHeight="1">
      <c r="B84" s="62"/>
      <c r="D84" s="65"/>
      <c r="E84" s="13"/>
      <c r="F84" s="13"/>
      <c r="G84" s="13"/>
      <c r="H84" s="13"/>
      <c r="I84" s="13"/>
      <c r="J84" s="13"/>
      <c r="K84" s="13"/>
      <c r="L84" s="13"/>
      <c r="M84" s="13"/>
      <c r="N84" s="13"/>
      <c r="O84" s="13"/>
    </row>
    <row r="85" spans="2:15" ht="27" customHeight="1">
      <c r="B85" s="62"/>
      <c r="D85" s="168" t="s">
        <v>107</v>
      </c>
      <c r="E85" s="168"/>
      <c r="F85" s="168"/>
      <c r="G85" s="168"/>
      <c r="H85" s="168"/>
      <c r="I85" s="168"/>
      <c r="J85" s="168"/>
      <c r="K85" s="168"/>
      <c r="L85" s="168"/>
      <c r="M85" s="168"/>
      <c r="N85" s="168"/>
      <c r="O85" s="168"/>
    </row>
    <row r="86" spans="2:15" ht="12.75" customHeight="1">
      <c r="B86" s="62"/>
      <c r="D86" s="13"/>
      <c r="E86" s="13"/>
      <c r="F86" s="13"/>
      <c r="G86" s="13"/>
      <c r="H86" s="13"/>
      <c r="I86" s="13"/>
      <c r="J86" s="13"/>
      <c r="K86" s="13"/>
      <c r="L86" s="13"/>
      <c r="M86" s="13"/>
      <c r="N86" s="13"/>
      <c r="O86" s="13"/>
    </row>
    <row r="87" spans="2:15" ht="12.75" customHeight="1">
      <c r="B87" s="62" t="s">
        <v>53</v>
      </c>
      <c r="D87" s="65" t="s">
        <v>171</v>
      </c>
      <c r="E87" s="13"/>
      <c r="F87" s="13"/>
      <c r="G87" s="13"/>
      <c r="H87" s="13"/>
      <c r="I87" s="13"/>
      <c r="J87" s="13"/>
      <c r="K87" s="13"/>
      <c r="L87" s="13"/>
      <c r="M87" s="13"/>
      <c r="N87" s="13"/>
      <c r="O87" s="13"/>
    </row>
    <row r="88" spans="2:15" ht="12.75" customHeight="1">
      <c r="B88" s="62"/>
      <c r="D88" s="65"/>
      <c r="E88" s="13"/>
      <c r="F88" s="13"/>
      <c r="G88" s="13"/>
      <c r="H88" s="13"/>
      <c r="I88" s="13"/>
      <c r="J88" s="13"/>
      <c r="K88" s="13"/>
      <c r="L88" s="13"/>
      <c r="M88" s="13"/>
      <c r="N88" s="13"/>
      <c r="O88" s="13"/>
    </row>
    <row r="89" spans="2:15" ht="15.75" customHeight="1">
      <c r="B89" s="62"/>
      <c r="D89" s="165" t="s">
        <v>108</v>
      </c>
      <c r="E89" s="165"/>
      <c r="F89" s="165"/>
      <c r="G89" s="165"/>
      <c r="H89" s="165"/>
      <c r="I89" s="165"/>
      <c r="J89" s="165"/>
      <c r="K89" s="165"/>
      <c r="L89" s="165"/>
      <c r="M89" s="165"/>
      <c r="N89" s="165"/>
      <c r="O89" s="165"/>
    </row>
    <row r="90" spans="2:15" ht="12.75" customHeight="1">
      <c r="B90" s="62"/>
      <c r="D90" s="65"/>
      <c r="E90" s="95"/>
      <c r="F90" s="13"/>
      <c r="G90" s="13"/>
      <c r="H90" s="13"/>
      <c r="I90" s="13"/>
      <c r="J90" s="13"/>
      <c r="K90" s="13"/>
      <c r="L90" s="13"/>
      <c r="M90" s="13"/>
      <c r="N90" s="13"/>
      <c r="O90" s="13"/>
    </row>
    <row r="91" spans="2:6" ht="13.5" customHeight="1">
      <c r="B91" s="62" t="s">
        <v>54</v>
      </c>
      <c r="D91" s="26" t="s">
        <v>55</v>
      </c>
      <c r="E91" s="3"/>
      <c r="F91" s="3"/>
    </row>
    <row r="93" spans="4:15" ht="27.75" customHeight="1">
      <c r="D93" s="169" t="s">
        <v>169</v>
      </c>
      <c r="E93" s="169"/>
      <c r="F93" s="169"/>
      <c r="G93" s="169"/>
      <c r="H93" s="169"/>
      <c r="I93" s="169"/>
      <c r="J93" s="169"/>
      <c r="K93" s="169"/>
      <c r="L93" s="169"/>
      <c r="M93" s="169"/>
      <c r="N93" s="169"/>
      <c r="O93" s="169"/>
    </row>
    <row r="95" spans="2:4" ht="13.5" customHeight="1">
      <c r="B95" s="62" t="s">
        <v>56</v>
      </c>
      <c r="D95" s="26" t="s">
        <v>57</v>
      </c>
    </row>
    <row r="97" spans="4:15" ht="39.75" customHeight="1">
      <c r="D97" s="165" t="s">
        <v>152</v>
      </c>
      <c r="E97" s="165"/>
      <c r="F97" s="165"/>
      <c r="G97" s="165"/>
      <c r="H97" s="165"/>
      <c r="I97" s="165"/>
      <c r="J97" s="165"/>
      <c r="K97" s="165"/>
      <c r="L97" s="165"/>
      <c r="M97" s="165"/>
      <c r="N97" s="165"/>
      <c r="O97" s="165"/>
    </row>
    <row r="99" spans="2:4" ht="13.5" customHeight="1">
      <c r="B99" s="62" t="s">
        <v>58</v>
      </c>
      <c r="D99" s="26" t="s">
        <v>384</v>
      </c>
    </row>
    <row r="101" spans="4:15" ht="26.25" customHeight="1">
      <c r="D101" s="168" t="s">
        <v>109</v>
      </c>
      <c r="E101" s="168"/>
      <c r="F101" s="168"/>
      <c r="G101" s="168"/>
      <c r="H101" s="168"/>
      <c r="I101" s="168"/>
      <c r="J101" s="168"/>
      <c r="K101" s="168"/>
      <c r="L101" s="168"/>
      <c r="M101" s="168"/>
      <c r="N101" s="168"/>
      <c r="O101" s="168"/>
    </row>
    <row r="103" spans="2:15" ht="13.5" customHeight="1">
      <c r="B103" s="62" t="s">
        <v>385</v>
      </c>
      <c r="D103" s="172" t="s">
        <v>356</v>
      </c>
      <c r="E103" s="172"/>
      <c r="F103" s="172"/>
      <c r="G103" s="172"/>
      <c r="H103" s="172"/>
      <c r="I103" s="172"/>
      <c r="J103" s="172"/>
      <c r="K103" s="172"/>
      <c r="L103" s="172"/>
      <c r="M103" s="172"/>
      <c r="N103" s="172"/>
      <c r="O103" s="172"/>
    </row>
    <row r="105" spans="4:15" ht="13.5" customHeight="1">
      <c r="D105" s="165" t="s">
        <v>110</v>
      </c>
      <c r="E105" s="165"/>
      <c r="F105" s="165"/>
      <c r="G105" s="165"/>
      <c r="H105" s="165"/>
      <c r="I105" s="165"/>
      <c r="J105" s="165"/>
      <c r="K105" s="165"/>
      <c r="L105" s="165"/>
      <c r="M105" s="165"/>
      <c r="N105" s="165"/>
      <c r="O105" s="165"/>
    </row>
    <row r="107" spans="2:4" ht="12.75">
      <c r="B107" s="62" t="s">
        <v>59</v>
      </c>
      <c r="D107" s="26" t="s">
        <v>154</v>
      </c>
    </row>
    <row r="109" spans="4:15" ht="27.75" customHeight="1">
      <c r="D109" s="170" t="s">
        <v>96</v>
      </c>
      <c r="E109" s="170"/>
      <c r="F109" s="170"/>
      <c r="G109" s="170"/>
      <c r="H109" s="170"/>
      <c r="I109" s="170"/>
      <c r="J109" s="170"/>
      <c r="K109" s="170"/>
      <c r="L109" s="170"/>
      <c r="M109" s="170"/>
      <c r="N109" s="170"/>
      <c r="O109" s="170"/>
    </row>
    <row r="111" spans="4:15" ht="15" customHeight="1">
      <c r="D111" s="167" t="s">
        <v>328</v>
      </c>
      <c r="E111" s="167"/>
      <c r="F111" s="167"/>
      <c r="G111" s="167"/>
      <c r="H111" s="167"/>
      <c r="I111" s="167"/>
      <c r="J111" s="167"/>
      <c r="K111" s="167"/>
      <c r="L111" s="167"/>
      <c r="M111" s="167"/>
      <c r="N111" s="167"/>
      <c r="O111" s="167"/>
    </row>
    <row r="113" spans="2:4" ht="12.75">
      <c r="B113" s="3" t="s">
        <v>351</v>
      </c>
      <c r="D113" s="26" t="s">
        <v>366</v>
      </c>
    </row>
    <row r="115" spans="4:5" ht="12.75">
      <c r="D115" s="3" t="s">
        <v>182</v>
      </c>
      <c r="E115" s="3" t="s">
        <v>12</v>
      </c>
    </row>
    <row r="116" spans="9:15" ht="12.75">
      <c r="I116" s="163" t="s">
        <v>75</v>
      </c>
      <c r="J116" s="163"/>
      <c r="K116" s="163"/>
      <c r="M116" s="163" t="s">
        <v>75</v>
      </c>
      <c r="N116" s="163"/>
      <c r="O116" s="163"/>
    </row>
    <row r="117" spans="9:15" ht="12.75">
      <c r="I117" s="42" t="s">
        <v>124</v>
      </c>
      <c r="K117" s="41" t="s">
        <v>74</v>
      </c>
      <c r="M117" s="42" t="str">
        <f>+I117</f>
        <v>31.3.2007</v>
      </c>
      <c r="O117" s="41" t="str">
        <f>+K117</f>
        <v>31.3.2006</v>
      </c>
    </row>
    <row r="118" spans="9:15" ht="12.75">
      <c r="I118" s="25" t="s">
        <v>9</v>
      </c>
      <c r="K118" s="10" t="s">
        <v>9</v>
      </c>
      <c r="M118" s="25" t="s">
        <v>9</v>
      </c>
      <c r="O118" s="10" t="s">
        <v>9</v>
      </c>
    </row>
    <row r="119" spans="5:15" ht="14.25" customHeight="1">
      <c r="E119" s="169" t="s">
        <v>377</v>
      </c>
      <c r="F119" s="165"/>
      <c r="G119" s="165"/>
      <c r="H119" s="165"/>
      <c r="I119" s="20"/>
      <c r="K119" s="96"/>
      <c r="M119" s="20"/>
      <c r="O119" s="5"/>
    </row>
    <row r="120" spans="5:15" ht="14.25" customHeight="1">
      <c r="E120" s="169" t="s">
        <v>329</v>
      </c>
      <c r="F120" s="165"/>
      <c r="G120" s="165"/>
      <c r="H120" s="13"/>
      <c r="I120" s="20">
        <v>327449</v>
      </c>
      <c r="K120" s="96">
        <v>262312</v>
      </c>
      <c r="M120" s="20">
        <v>327449</v>
      </c>
      <c r="O120" s="5">
        <v>262312</v>
      </c>
    </row>
    <row r="121" spans="5:15" ht="12.75">
      <c r="E121" s="14" t="s">
        <v>189</v>
      </c>
      <c r="I121" s="20">
        <v>12846</v>
      </c>
      <c r="K121" s="96">
        <v>15402</v>
      </c>
      <c r="M121" s="20">
        <v>12846</v>
      </c>
      <c r="O121" s="5">
        <v>15402</v>
      </c>
    </row>
    <row r="122" spans="9:15" ht="13.5" thickBot="1">
      <c r="I122" s="22">
        <f>SUM(I119:I121)</f>
        <v>340295</v>
      </c>
      <c r="J122" s="121"/>
      <c r="K122" s="58">
        <f>SUM(K119:K121)</f>
        <v>277714</v>
      </c>
      <c r="L122" s="121"/>
      <c r="M122" s="22">
        <f>SUM(M119:M121)</f>
        <v>340295</v>
      </c>
      <c r="N122" s="121"/>
      <c r="O122" s="58">
        <f>SUM(O119:O121)</f>
        <v>277714</v>
      </c>
    </row>
    <row r="123" spans="9:15" ht="12.75">
      <c r="I123" s="25"/>
      <c r="K123" s="10"/>
      <c r="M123" s="25"/>
      <c r="O123" s="10"/>
    </row>
    <row r="124" spans="4:6" ht="12.75">
      <c r="D124" s="3" t="s">
        <v>183</v>
      </c>
      <c r="E124" s="3" t="s">
        <v>72</v>
      </c>
      <c r="F124" s="3"/>
    </row>
    <row r="125" ht="27" customHeight="1">
      <c r="O125" s="113" t="s">
        <v>330</v>
      </c>
    </row>
    <row r="126" ht="12.75">
      <c r="O126" s="25" t="s">
        <v>9</v>
      </c>
    </row>
    <row r="127" spans="5:15" ht="12.75">
      <c r="E127" s="14"/>
      <c r="O127" s="10"/>
    </row>
    <row r="128" spans="5:15" ht="12.75">
      <c r="E128" t="s">
        <v>273</v>
      </c>
      <c r="O128" s="143">
        <v>293449</v>
      </c>
    </row>
    <row r="129" spans="5:15" ht="12.75">
      <c r="E129" t="s">
        <v>181</v>
      </c>
      <c r="O129" s="143">
        <v>501554</v>
      </c>
    </row>
    <row r="130" ht="12.75">
      <c r="O130" s="143"/>
    </row>
    <row r="131" spans="5:15" ht="12.75">
      <c r="E131" s="14" t="s">
        <v>295</v>
      </c>
      <c r="O131" s="143"/>
    </row>
    <row r="132" spans="5:15" ht="12.75">
      <c r="E132" t="s">
        <v>272</v>
      </c>
      <c r="O132" s="143">
        <v>2245082</v>
      </c>
    </row>
    <row r="133" spans="5:15" ht="12.75">
      <c r="E133" t="s">
        <v>271</v>
      </c>
      <c r="O133" s="143">
        <v>2485305</v>
      </c>
    </row>
    <row r="134" spans="5:15" ht="12.75">
      <c r="E134" t="s">
        <v>270</v>
      </c>
      <c r="M134" s="4"/>
      <c r="O134" s="9">
        <v>27000</v>
      </c>
    </row>
    <row r="135" spans="5:15" ht="12.75">
      <c r="E135" s="38" t="s">
        <v>269</v>
      </c>
      <c r="M135" s="4"/>
      <c r="O135" s="143">
        <v>541806</v>
      </c>
    </row>
    <row r="136" ht="13.5" thickBot="1">
      <c r="O136" s="22">
        <f>SUM(O128:O135)</f>
        <v>6094196</v>
      </c>
    </row>
    <row r="138" spans="4:6" ht="12.75">
      <c r="D138" s="3" t="s">
        <v>344</v>
      </c>
      <c r="E138" s="3" t="s">
        <v>198</v>
      </c>
      <c r="F138" s="3"/>
    </row>
    <row r="139" spans="4:15" ht="12.75">
      <c r="D139" s="3"/>
      <c r="E139" s="3"/>
      <c r="F139" s="3"/>
      <c r="K139" s="163" t="s">
        <v>331</v>
      </c>
      <c r="L139" s="163"/>
      <c r="M139" s="163"/>
      <c r="N139" s="163"/>
      <c r="O139" s="163"/>
    </row>
    <row r="140" spans="12:15" ht="12.75">
      <c r="L140" s="163" t="s">
        <v>199</v>
      </c>
      <c r="M140" s="163"/>
      <c r="O140" s="25" t="s">
        <v>201</v>
      </c>
    </row>
    <row r="141" spans="10:15" ht="12.75">
      <c r="J141" s="163" t="s">
        <v>29</v>
      </c>
      <c r="K141" s="163"/>
      <c r="L141" s="163" t="s">
        <v>200</v>
      </c>
      <c r="M141" s="163"/>
      <c r="O141" s="25" t="s">
        <v>202</v>
      </c>
    </row>
    <row r="142" spans="10:15" ht="12.75">
      <c r="J142" s="163" t="s">
        <v>9</v>
      </c>
      <c r="K142" s="163"/>
      <c r="L142" s="163" t="s">
        <v>9</v>
      </c>
      <c r="M142" s="163"/>
      <c r="O142" s="25" t="s">
        <v>9</v>
      </c>
    </row>
    <row r="143" spans="5:15" ht="12.75">
      <c r="E143" t="s">
        <v>203</v>
      </c>
      <c r="K143" s="153">
        <v>9160</v>
      </c>
      <c r="L143" s="114"/>
      <c r="M143" s="153">
        <v>281</v>
      </c>
      <c r="N143" s="134"/>
      <c r="O143" s="130">
        <f>+K143-M143</f>
        <v>8879</v>
      </c>
    </row>
    <row r="144" spans="5:15" ht="12.75">
      <c r="E144" t="s">
        <v>204</v>
      </c>
      <c r="K144" s="153">
        <v>6</v>
      </c>
      <c r="L144" s="134"/>
      <c r="M144" s="153">
        <v>2</v>
      </c>
      <c r="N144" s="134"/>
      <c r="O144" s="110">
        <f>+K144-M144</f>
        <v>4</v>
      </c>
    </row>
    <row r="145" spans="11:15" ht="12.75">
      <c r="K145" s="96"/>
      <c r="M145" s="96"/>
      <c r="O145" s="5"/>
    </row>
    <row r="147" spans="2:15" ht="25.5" customHeight="1">
      <c r="B147" s="66" t="s">
        <v>60</v>
      </c>
      <c r="D147" s="174" t="s">
        <v>303</v>
      </c>
      <c r="E147" s="174"/>
      <c r="F147" s="174"/>
      <c r="G147" s="174"/>
      <c r="H147" s="174"/>
      <c r="I147" s="174"/>
      <c r="J147" s="174"/>
      <c r="K147" s="174"/>
      <c r="L147" s="174"/>
      <c r="M147" s="174"/>
      <c r="N147" s="174"/>
      <c r="O147" s="174"/>
    </row>
    <row r="149" spans="2:4" ht="12.75">
      <c r="B149" s="3" t="s">
        <v>61</v>
      </c>
      <c r="D149" s="26" t="s">
        <v>62</v>
      </c>
    </row>
    <row r="151" spans="4:15" ht="40.5" customHeight="1">
      <c r="D151" s="168" t="s">
        <v>313</v>
      </c>
      <c r="E151" s="168"/>
      <c r="F151" s="168"/>
      <c r="G151" s="168"/>
      <c r="H151" s="168"/>
      <c r="I151" s="168"/>
      <c r="J151" s="168"/>
      <c r="K151" s="168"/>
      <c r="L151" s="168"/>
      <c r="M151" s="168"/>
      <c r="N151" s="168"/>
      <c r="O151" s="168"/>
    </row>
    <row r="152" spans="4:15" ht="12.75">
      <c r="D152" s="119"/>
      <c r="E152" s="119"/>
      <c r="F152" s="119"/>
      <c r="G152" s="119"/>
      <c r="H152" s="119"/>
      <c r="I152" s="119"/>
      <c r="J152" s="119"/>
      <c r="K152" s="119"/>
      <c r="L152" s="119"/>
      <c r="M152" s="119"/>
      <c r="N152" s="119"/>
      <c r="O152" s="119"/>
    </row>
    <row r="153" spans="4:15" ht="52.5" customHeight="1">
      <c r="D153" s="173" t="s">
        <v>315</v>
      </c>
      <c r="E153" s="173"/>
      <c r="F153" s="173"/>
      <c r="G153" s="173"/>
      <c r="H153" s="173"/>
      <c r="I153" s="173"/>
      <c r="J153" s="173"/>
      <c r="K153" s="173"/>
      <c r="L153" s="173"/>
      <c r="M153" s="173"/>
      <c r="N153" s="173"/>
      <c r="O153" s="173"/>
    </row>
    <row r="154" spans="4:15" ht="14.25" customHeight="1">
      <c r="D154" s="133"/>
      <c r="E154" s="133"/>
      <c r="F154" s="133"/>
      <c r="G154" s="133"/>
      <c r="H154" s="133"/>
      <c r="I154" s="133"/>
      <c r="J154" s="133"/>
      <c r="K154" s="133"/>
      <c r="L154" s="133"/>
      <c r="M154" s="133"/>
      <c r="N154" s="133"/>
      <c r="O154" s="133"/>
    </row>
    <row r="155" spans="2:15" ht="15" customHeight="1">
      <c r="B155" s="67" t="s">
        <v>63</v>
      </c>
      <c r="D155" s="175" t="s">
        <v>111</v>
      </c>
      <c r="E155" s="175"/>
      <c r="F155" s="175"/>
      <c r="G155" s="175"/>
      <c r="H155" s="175"/>
      <c r="I155" s="175"/>
      <c r="J155" s="175"/>
      <c r="K155" s="175"/>
      <c r="L155" s="175"/>
      <c r="M155" s="175"/>
      <c r="N155" s="175"/>
      <c r="O155" s="175"/>
    </row>
    <row r="156" spans="4:15" ht="12.75">
      <c r="D156" s="119"/>
      <c r="E156" s="119"/>
      <c r="F156" s="119"/>
      <c r="G156" s="119"/>
      <c r="H156" s="119"/>
      <c r="I156" s="119"/>
      <c r="J156" s="119"/>
      <c r="K156" s="119"/>
      <c r="L156" s="119"/>
      <c r="M156" s="119"/>
      <c r="N156" s="119"/>
      <c r="O156" s="119"/>
    </row>
    <row r="157" spans="4:15" ht="80.25" customHeight="1">
      <c r="D157" s="168" t="s">
        <v>316</v>
      </c>
      <c r="E157" s="168"/>
      <c r="F157" s="168"/>
      <c r="G157" s="168"/>
      <c r="H157" s="168"/>
      <c r="I157" s="168"/>
      <c r="J157" s="168"/>
      <c r="K157" s="168"/>
      <c r="L157" s="168"/>
      <c r="M157" s="168"/>
      <c r="N157" s="168"/>
      <c r="O157" s="168"/>
    </row>
    <row r="158" spans="4:15" ht="13.5" customHeight="1">
      <c r="D158" s="133"/>
      <c r="E158" s="133"/>
      <c r="F158" s="133"/>
      <c r="G158" s="133"/>
      <c r="H158" s="133"/>
      <c r="I158" s="133"/>
      <c r="J158" s="133"/>
      <c r="K158" s="133"/>
      <c r="L158" s="133"/>
      <c r="M158" s="133"/>
      <c r="N158" s="133"/>
      <c r="O158" s="133"/>
    </row>
    <row r="159" spans="2:15" ht="12.75">
      <c r="B159" s="67" t="s">
        <v>64</v>
      </c>
      <c r="D159" s="135" t="s">
        <v>173</v>
      </c>
      <c r="E159" s="119"/>
      <c r="F159" s="119"/>
      <c r="G159" s="119"/>
      <c r="H159" s="119"/>
      <c r="I159" s="119"/>
      <c r="J159" s="119"/>
      <c r="K159" s="119"/>
      <c r="L159" s="119"/>
      <c r="M159" s="119"/>
      <c r="N159" s="119"/>
      <c r="O159" s="119"/>
    </row>
    <row r="160" spans="4:15" ht="12.75">
      <c r="D160" s="119"/>
      <c r="E160" s="119"/>
      <c r="F160" s="119"/>
      <c r="G160" s="119"/>
      <c r="H160" s="119"/>
      <c r="I160" s="119"/>
      <c r="J160" s="119"/>
      <c r="K160" s="119"/>
      <c r="L160" s="119"/>
      <c r="M160" s="119"/>
      <c r="N160" s="119"/>
      <c r="O160" s="119"/>
    </row>
    <row r="161" spans="4:15" ht="27" customHeight="1">
      <c r="D161" s="168" t="s">
        <v>251</v>
      </c>
      <c r="E161" s="168"/>
      <c r="F161" s="168"/>
      <c r="G161" s="168"/>
      <c r="H161" s="168"/>
      <c r="I161" s="168"/>
      <c r="J161" s="168"/>
      <c r="K161" s="168"/>
      <c r="L161" s="168"/>
      <c r="M161" s="168"/>
      <c r="N161" s="168"/>
      <c r="O161" s="168"/>
    </row>
    <row r="162" spans="4:15" ht="14.25" customHeight="1">
      <c r="D162" s="13"/>
      <c r="E162" s="13"/>
      <c r="F162" s="13"/>
      <c r="G162" s="13"/>
      <c r="H162" s="13"/>
      <c r="I162" s="13"/>
      <c r="J162" s="13"/>
      <c r="K162" s="13"/>
      <c r="L162" s="13"/>
      <c r="M162" s="13"/>
      <c r="N162" s="13"/>
      <c r="O162" s="13"/>
    </row>
    <row r="163" spans="2:4" ht="12.75" customHeight="1">
      <c r="B163" s="67" t="s">
        <v>65</v>
      </c>
      <c r="D163" s="26" t="s">
        <v>393</v>
      </c>
    </row>
    <row r="165" spans="4:15" ht="25.5" customHeight="1">
      <c r="D165" s="171" t="s">
        <v>309</v>
      </c>
      <c r="E165" s="171"/>
      <c r="F165" s="171"/>
      <c r="G165" s="171"/>
      <c r="H165" s="171"/>
      <c r="I165" s="171"/>
      <c r="J165" s="171"/>
      <c r="K165" s="171"/>
      <c r="L165" s="171"/>
      <c r="M165" s="171"/>
      <c r="N165" s="171"/>
      <c r="O165" s="171"/>
    </row>
    <row r="167" spans="2:4" ht="12.75">
      <c r="B167" s="67" t="s">
        <v>66</v>
      </c>
      <c r="D167" s="26" t="s">
        <v>263</v>
      </c>
    </row>
    <row r="168" spans="9:15" ht="12.75">
      <c r="I168" s="163" t="s">
        <v>75</v>
      </c>
      <c r="J168" s="163"/>
      <c r="K168" s="163"/>
      <c r="M168" s="163" t="s">
        <v>75</v>
      </c>
      <c r="N168" s="163"/>
      <c r="O168" s="163"/>
    </row>
    <row r="169" spans="8:15" ht="12.75">
      <c r="H169" s="25"/>
      <c r="I169" s="42" t="s">
        <v>124</v>
      </c>
      <c r="K169" s="41" t="s">
        <v>74</v>
      </c>
      <c r="M169" s="42" t="str">
        <f>+I169</f>
        <v>31.3.2007</v>
      </c>
      <c r="O169" s="41" t="str">
        <f>+K169</f>
        <v>31.3.2006</v>
      </c>
    </row>
    <row r="170" spans="8:15" ht="12.75">
      <c r="H170" s="25"/>
      <c r="I170" s="25" t="s">
        <v>9</v>
      </c>
      <c r="K170" s="10" t="s">
        <v>9</v>
      </c>
      <c r="M170" s="25" t="s">
        <v>9</v>
      </c>
      <c r="O170" s="10" t="s">
        <v>9</v>
      </c>
    </row>
    <row r="171" ht="12.75">
      <c r="D171" t="s">
        <v>379</v>
      </c>
    </row>
    <row r="172" spans="4:15" ht="12.75">
      <c r="D172" s="38" t="s">
        <v>236</v>
      </c>
      <c r="I172" s="143">
        <f>+KLSE_CPL!H33</f>
        <v>-2973</v>
      </c>
      <c r="J172" s="131"/>
      <c r="K172" s="99">
        <f>+KLSE_CPL!J33</f>
        <v>-656</v>
      </c>
      <c r="L172" s="131"/>
      <c r="M172" s="143">
        <f>+KLSE_CPL!L33</f>
        <v>-2973</v>
      </c>
      <c r="N172" s="131"/>
      <c r="O172" s="99">
        <f>+KLSE_CPL!N33</f>
        <v>-656</v>
      </c>
    </row>
    <row r="173" spans="4:15" ht="12.75">
      <c r="D173" t="s">
        <v>223</v>
      </c>
      <c r="I173" s="144">
        <f>+KLSE_CPL!H34</f>
        <v>-3377</v>
      </c>
      <c r="J173" s="142"/>
      <c r="K173" s="100">
        <f>+KLSE_CPL!J34</f>
        <v>-6142</v>
      </c>
      <c r="L173" s="142"/>
      <c r="M173" s="144">
        <f>+KLSE_CPL!L34</f>
        <v>-3377</v>
      </c>
      <c r="N173" s="142"/>
      <c r="O173" s="100">
        <f>+KLSE_CPL!N34</f>
        <v>-6142</v>
      </c>
    </row>
    <row r="174" spans="4:15" ht="13.5" thickBot="1">
      <c r="D174" s="38"/>
      <c r="I174" s="145">
        <f>SUM(I172:I173)</f>
        <v>-6350</v>
      </c>
      <c r="J174" s="146"/>
      <c r="K174" s="147">
        <f>SUM(K172:K173)</f>
        <v>-6798</v>
      </c>
      <c r="L174" s="146"/>
      <c r="M174" s="145">
        <f>SUM(M172:M173)</f>
        <v>-6350</v>
      </c>
      <c r="N174" s="146"/>
      <c r="O174" s="147">
        <f>SUM(O172:O173)</f>
        <v>-6798</v>
      </c>
    </row>
    <row r="175" spans="9:15" ht="12.75">
      <c r="I175" s="5"/>
      <c r="J175" s="5"/>
      <c r="K175" s="5"/>
      <c r="L175" s="5"/>
      <c r="M175" s="20"/>
      <c r="N175" s="5"/>
      <c r="O175" s="5"/>
    </row>
    <row r="176" spans="4:15" ht="39.75" customHeight="1">
      <c r="D176" s="168" t="s">
        <v>112</v>
      </c>
      <c r="E176" s="168"/>
      <c r="F176" s="168"/>
      <c r="G176" s="168"/>
      <c r="H176" s="168"/>
      <c r="I176" s="168"/>
      <c r="J176" s="168"/>
      <c r="K176" s="168"/>
      <c r="L176" s="168"/>
      <c r="M176" s="168"/>
      <c r="N176" s="168"/>
      <c r="O176" s="168"/>
    </row>
    <row r="177" spans="9:15" ht="12.75">
      <c r="I177" s="5"/>
      <c r="J177" s="5"/>
      <c r="K177" s="5"/>
      <c r="L177" s="5"/>
      <c r="M177" s="20"/>
      <c r="N177" s="5"/>
      <c r="O177" s="5"/>
    </row>
    <row r="178" spans="2:4" ht="12.75">
      <c r="B178" s="67" t="s">
        <v>67</v>
      </c>
      <c r="D178" s="26" t="s">
        <v>296</v>
      </c>
    </row>
    <row r="180" spans="4:15" ht="24.75" customHeight="1">
      <c r="D180" s="165" t="s">
        <v>15</v>
      </c>
      <c r="E180" s="165"/>
      <c r="F180" s="165"/>
      <c r="G180" s="165"/>
      <c r="H180" s="165"/>
      <c r="I180" s="165"/>
      <c r="J180" s="165"/>
      <c r="K180" s="165"/>
      <c r="L180" s="165"/>
      <c r="M180" s="165"/>
      <c r="N180" s="165"/>
      <c r="O180" s="165"/>
    </row>
    <row r="182" spans="2:4" ht="12.75">
      <c r="B182" s="67" t="s">
        <v>297</v>
      </c>
      <c r="D182" s="26" t="s">
        <v>190</v>
      </c>
    </row>
    <row r="184" spans="4:15" ht="12.75" customHeight="1">
      <c r="D184" s="165" t="s">
        <v>113</v>
      </c>
      <c r="E184" s="165"/>
      <c r="F184" s="165"/>
      <c r="G184" s="165"/>
      <c r="H184" s="165"/>
      <c r="I184" s="165"/>
      <c r="J184" s="165"/>
      <c r="K184" s="165"/>
      <c r="L184" s="165"/>
      <c r="M184" s="165"/>
      <c r="N184" s="165"/>
      <c r="O184" s="165"/>
    </row>
    <row r="186" spans="2:4" ht="12.75">
      <c r="B186" s="67" t="s">
        <v>298</v>
      </c>
      <c r="D186" s="26" t="s">
        <v>115</v>
      </c>
    </row>
    <row r="187" spans="2:4" ht="12.75">
      <c r="B187" s="67"/>
      <c r="D187" s="26"/>
    </row>
    <row r="188" spans="4:15" ht="28.5" customHeight="1">
      <c r="D188" s="168" t="s">
        <v>114</v>
      </c>
      <c r="E188" s="168"/>
      <c r="F188" s="168"/>
      <c r="G188" s="168"/>
      <c r="H188" s="168"/>
      <c r="I188" s="168"/>
      <c r="J188" s="168"/>
      <c r="K188" s="168"/>
      <c r="L188" s="168"/>
      <c r="M188" s="168"/>
      <c r="N188" s="168"/>
      <c r="O188" s="168"/>
    </row>
    <row r="190" spans="2:4" ht="12.75">
      <c r="B190" s="67" t="s">
        <v>299</v>
      </c>
      <c r="D190" s="26" t="s">
        <v>300</v>
      </c>
    </row>
    <row r="192" ht="12.75">
      <c r="D192" t="s">
        <v>333</v>
      </c>
    </row>
    <row r="193" spans="13:15" ht="12.75">
      <c r="M193" s="25" t="s">
        <v>239</v>
      </c>
      <c r="N193" s="3"/>
      <c r="O193" s="25" t="s">
        <v>378</v>
      </c>
    </row>
    <row r="194" spans="11:15" ht="12.75">
      <c r="K194" s="25"/>
      <c r="M194" s="25" t="s">
        <v>9</v>
      </c>
      <c r="N194" s="3"/>
      <c r="O194" s="25" t="s">
        <v>9</v>
      </c>
    </row>
    <row r="195" ht="12.75">
      <c r="D195" s="3" t="s">
        <v>38</v>
      </c>
    </row>
    <row r="196" spans="4:15" ht="12.75">
      <c r="D196" s="98" t="s">
        <v>228</v>
      </c>
      <c r="M196" s="110">
        <v>180000</v>
      </c>
      <c r="N196" s="110"/>
      <c r="O196" s="110">
        <v>829799</v>
      </c>
    </row>
    <row r="197" spans="4:15" ht="12.75">
      <c r="D197" s="98" t="s">
        <v>230</v>
      </c>
      <c r="M197" s="110">
        <v>0</v>
      </c>
      <c r="N197" s="110"/>
      <c r="O197" s="110">
        <v>998877</v>
      </c>
    </row>
    <row r="198" spans="4:15" ht="12.75">
      <c r="D198" s="14" t="s">
        <v>191</v>
      </c>
      <c r="M198" s="110">
        <v>6234</v>
      </c>
      <c r="N198" s="110"/>
      <c r="O198" s="110">
        <v>73612</v>
      </c>
    </row>
    <row r="199" spans="4:15" ht="12.75">
      <c r="D199" s="14" t="s">
        <v>308</v>
      </c>
      <c r="M199" s="110">
        <v>54688</v>
      </c>
      <c r="N199" s="110"/>
      <c r="O199" s="110">
        <v>272217</v>
      </c>
    </row>
    <row r="200" spans="4:15" ht="12.75">
      <c r="D200" s="14" t="s">
        <v>283</v>
      </c>
      <c r="K200" s="93"/>
      <c r="M200" s="110">
        <v>0</v>
      </c>
      <c r="N200" s="110"/>
      <c r="O200" s="110">
        <v>418898</v>
      </c>
    </row>
    <row r="201" spans="4:15" ht="12.75">
      <c r="D201" s="14" t="s">
        <v>322</v>
      </c>
      <c r="M201" s="143">
        <v>0</v>
      </c>
      <c r="N201" s="143"/>
      <c r="O201" s="143">
        <v>116204</v>
      </c>
    </row>
    <row r="202" spans="4:15" ht="12.75">
      <c r="D202" s="14" t="s">
        <v>289</v>
      </c>
      <c r="M202" s="144">
        <v>3447</v>
      </c>
      <c r="N202" s="144"/>
      <c r="O202" s="144">
        <v>10587</v>
      </c>
    </row>
    <row r="203" spans="4:15" ht="13.5" thickBot="1">
      <c r="D203" s="14"/>
      <c r="M203" s="22">
        <f>SUM(M196:M202)</f>
        <v>244369</v>
      </c>
      <c r="N203" s="22"/>
      <c r="O203" s="22">
        <f>SUM(O196:O202)</f>
        <v>2720194</v>
      </c>
    </row>
    <row r="205" spans="2:4" ht="12.75">
      <c r="B205" s="67" t="s">
        <v>301</v>
      </c>
      <c r="D205" s="26" t="s">
        <v>346</v>
      </c>
    </row>
    <row r="207" spans="4:15" ht="25.5" customHeight="1">
      <c r="D207" s="169" t="s">
        <v>28</v>
      </c>
      <c r="E207" s="169"/>
      <c r="F207" s="169"/>
      <c r="G207" s="169"/>
      <c r="H207" s="169"/>
      <c r="I207" s="169"/>
      <c r="J207" s="169"/>
      <c r="K207" s="169"/>
      <c r="L207" s="169"/>
      <c r="M207" s="169"/>
      <c r="N207" s="169"/>
      <c r="O207" s="169"/>
    </row>
    <row r="209" spans="2:4" ht="12.75">
      <c r="B209" s="67" t="s">
        <v>347</v>
      </c>
      <c r="D209" s="26" t="s">
        <v>348</v>
      </c>
    </row>
    <row r="210" spans="2:4" ht="12.75">
      <c r="B210" s="67"/>
      <c r="D210" s="26"/>
    </row>
    <row r="211" spans="2:6" ht="12.75">
      <c r="B211" s="67"/>
      <c r="D211" s="62" t="s">
        <v>182</v>
      </c>
      <c r="E211" s="3" t="s">
        <v>281</v>
      </c>
      <c r="F211" s="3"/>
    </row>
    <row r="212" spans="2:4" ht="12.75">
      <c r="B212" s="67"/>
      <c r="D212" s="26"/>
    </row>
    <row r="213" spans="2:15" ht="51.75" customHeight="1">
      <c r="B213" s="67"/>
      <c r="D213" s="95"/>
      <c r="E213" s="169" t="s">
        <v>145</v>
      </c>
      <c r="F213" s="169"/>
      <c r="G213" s="169"/>
      <c r="H213" s="169"/>
      <c r="I213" s="169"/>
      <c r="J213" s="169"/>
      <c r="K213" s="169"/>
      <c r="L213" s="169"/>
      <c r="M213" s="169"/>
      <c r="N213" s="169"/>
      <c r="O213" s="169"/>
    </row>
    <row r="214" spans="2:4" ht="12.75">
      <c r="B214" s="67"/>
      <c r="D214" s="26"/>
    </row>
    <row r="215" spans="2:15" ht="27" customHeight="1">
      <c r="B215" s="67"/>
      <c r="D215" s="26"/>
      <c r="E215" s="165" t="s">
        <v>146</v>
      </c>
      <c r="F215" s="165"/>
      <c r="G215" s="165"/>
      <c r="H215" s="165"/>
      <c r="I215" s="165"/>
      <c r="J215" s="165"/>
      <c r="K215" s="165"/>
      <c r="L215" s="165"/>
      <c r="M215" s="165"/>
      <c r="N215" s="165"/>
      <c r="O215" s="165"/>
    </row>
    <row r="216" spans="2:4" ht="12.75">
      <c r="B216" s="67"/>
      <c r="D216" s="26"/>
    </row>
    <row r="217" spans="2:5" ht="12.75">
      <c r="B217" s="67"/>
      <c r="D217" s="3" t="s">
        <v>183</v>
      </c>
      <c r="E217" s="3" t="s">
        <v>216</v>
      </c>
    </row>
    <row r="218" spans="2:4" ht="12.75">
      <c r="B218" s="67"/>
      <c r="D218" s="26"/>
    </row>
    <row r="219" spans="2:6" ht="12.75">
      <c r="B219" s="67"/>
      <c r="D219" s="26"/>
      <c r="E219" s="13" t="s">
        <v>225</v>
      </c>
      <c r="F219" s="26" t="s">
        <v>294</v>
      </c>
    </row>
    <row r="220" spans="2:4" ht="12.75">
      <c r="B220" s="67"/>
      <c r="D220" s="26"/>
    </row>
    <row r="221" spans="2:15" ht="52.5" customHeight="1">
      <c r="B221" s="67"/>
      <c r="D221" s="26"/>
      <c r="E221" s="13"/>
      <c r="F221" s="165" t="s">
        <v>197</v>
      </c>
      <c r="G221" s="165"/>
      <c r="H221" s="165"/>
      <c r="I221" s="165"/>
      <c r="J221" s="165"/>
      <c r="K221" s="165"/>
      <c r="L221" s="165"/>
      <c r="M221" s="165"/>
      <c r="N221" s="165"/>
      <c r="O221" s="165"/>
    </row>
    <row r="222" spans="2:4" ht="12.75">
      <c r="B222" s="67"/>
      <c r="D222" s="26"/>
    </row>
    <row r="223" spans="2:15" ht="78.75" customHeight="1">
      <c r="B223" s="67"/>
      <c r="D223" s="26"/>
      <c r="E223" s="13"/>
      <c r="F223" s="168" t="s">
        <v>147</v>
      </c>
      <c r="G223" s="168"/>
      <c r="H223" s="168"/>
      <c r="I223" s="168"/>
      <c r="J223" s="168"/>
      <c r="K223" s="168"/>
      <c r="L223" s="168"/>
      <c r="M223" s="168"/>
      <c r="N223" s="168"/>
      <c r="O223" s="168"/>
    </row>
    <row r="224" spans="2:4" ht="12.75">
      <c r="B224" s="67"/>
      <c r="D224" s="26"/>
    </row>
    <row r="225" spans="2:7" ht="12.75">
      <c r="B225" s="67"/>
      <c r="D225" s="26"/>
      <c r="F225" s="13" t="s">
        <v>382</v>
      </c>
      <c r="G225" t="s">
        <v>148</v>
      </c>
    </row>
    <row r="226" spans="2:4" ht="12.75">
      <c r="B226" s="67"/>
      <c r="D226" s="26"/>
    </row>
    <row r="227" spans="2:7" ht="12.75">
      <c r="B227" s="67"/>
      <c r="D227" s="26"/>
      <c r="F227" s="13" t="s">
        <v>383</v>
      </c>
      <c r="G227" t="s">
        <v>149</v>
      </c>
    </row>
    <row r="228" spans="2:4" ht="12.75">
      <c r="B228" s="67"/>
      <c r="D228" s="26"/>
    </row>
    <row r="229" spans="2:7" ht="12.75">
      <c r="B229" s="67"/>
      <c r="D229" s="26"/>
      <c r="F229" s="13" t="s">
        <v>226</v>
      </c>
      <c r="G229" t="s">
        <v>150</v>
      </c>
    </row>
    <row r="230" spans="2:4" ht="12.75">
      <c r="B230" s="67"/>
      <c r="D230" s="26"/>
    </row>
    <row r="231" spans="2:15" ht="39" customHeight="1">
      <c r="B231" s="67"/>
      <c r="D231" s="26"/>
      <c r="E231" s="13"/>
      <c r="F231" s="165" t="s">
        <v>34</v>
      </c>
      <c r="G231" s="165"/>
      <c r="H231" s="165"/>
      <c r="I231" s="165"/>
      <c r="J231" s="165"/>
      <c r="K231" s="165"/>
      <c r="L231" s="165"/>
      <c r="M231" s="165"/>
      <c r="N231" s="165"/>
      <c r="O231" s="165"/>
    </row>
    <row r="232" spans="2:4" ht="12.75">
      <c r="B232" s="67"/>
      <c r="D232" s="26"/>
    </row>
    <row r="233" spans="2:15" ht="64.5" customHeight="1">
      <c r="B233" s="67"/>
      <c r="D233" s="26"/>
      <c r="F233" s="165" t="s">
        <v>323</v>
      </c>
      <c r="G233" s="165"/>
      <c r="H233" s="165"/>
      <c r="I233" s="165"/>
      <c r="J233" s="165"/>
      <c r="K233" s="165"/>
      <c r="L233" s="165"/>
      <c r="M233" s="165"/>
      <c r="N233" s="165"/>
      <c r="O233" s="165"/>
    </row>
    <row r="234" spans="2:4" ht="12.75">
      <c r="B234" s="67"/>
      <c r="D234" s="26"/>
    </row>
    <row r="235" spans="2:15" ht="26.25" customHeight="1">
      <c r="B235" s="67"/>
      <c r="D235" s="26"/>
      <c r="E235" s="13"/>
      <c r="F235" s="168" t="s">
        <v>157</v>
      </c>
      <c r="G235" s="168"/>
      <c r="H235" s="168"/>
      <c r="I235" s="168"/>
      <c r="J235" s="168"/>
      <c r="K235" s="168"/>
      <c r="L235" s="168"/>
      <c r="M235" s="168"/>
      <c r="N235" s="168"/>
      <c r="O235" s="168"/>
    </row>
    <row r="236" spans="2:4" ht="12.75">
      <c r="B236" s="67"/>
      <c r="D236" s="26"/>
    </row>
    <row r="237" spans="2:6" ht="12.75">
      <c r="B237" s="67"/>
      <c r="D237" s="26"/>
      <c r="E237" s="13" t="s">
        <v>282</v>
      </c>
      <c r="F237" s="26" t="s">
        <v>293</v>
      </c>
    </row>
    <row r="238" spans="2:4" ht="12.75">
      <c r="B238" s="67"/>
      <c r="D238" s="26"/>
    </row>
    <row r="239" spans="2:15" ht="90.75" customHeight="1">
      <c r="B239" s="67"/>
      <c r="D239" s="26"/>
      <c r="F239" s="165" t="s">
        <v>359</v>
      </c>
      <c r="G239" s="165"/>
      <c r="H239" s="165"/>
      <c r="I239" s="165"/>
      <c r="J239" s="165"/>
      <c r="K239" s="165"/>
      <c r="L239" s="165"/>
      <c r="M239" s="165"/>
      <c r="N239" s="165"/>
      <c r="O239" s="165"/>
    </row>
    <row r="240" spans="2:4" ht="12.75">
      <c r="B240" s="67"/>
      <c r="D240" s="26"/>
    </row>
    <row r="241" spans="2:15" ht="12.75">
      <c r="B241" s="67"/>
      <c r="D241" s="26"/>
      <c r="F241" s="165" t="s">
        <v>292</v>
      </c>
      <c r="G241" s="165"/>
      <c r="H241" s="165"/>
      <c r="I241" s="165"/>
      <c r="J241" s="165"/>
      <c r="K241" s="165"/>
      <c r="L241" s="165"/>
      <c r="M241" s="165"/>
      <c r="N241" s="165"/>
      <c r="O241" s="165"/>
    </row>
    <row r="242" spans="2:15" ht="12.75">
      <c r="B242" s="67"/>
      <c r="D242" s="26"/>
      <c r="F242" s="13"/>
      <c r="G242" s="13"/>
      <c r="H242" s="13"/>
      <c r="I242" s="13"/>
      <c r="J242" s="13"/>
      <c r="K242" s="13"/>
      <c r="L242" s="13"/>
      <c r="M242" s="13"/>
      <c r="N242" s="13"/>
      <c r="O242" s="13"/>
    </row>
    <row r="243" spans="2:15" ht="27" customHeight="1">
      <c r="B243" s="67"/>
      <c r="D243" s="26"/>
      <c r="F243" s="168" t="s">
        <v>139</v>
      </c>
      <c r="G243" s="168"/>
      <c r="H243" s="168"/>
      <c r="I243" s="168"/>
      <c r="J243" s="168"/>
      <c r="K243" s="168"/>
      <c r="L243" s="168"/>
      <c r="M243" s="168"/>
      <c r="N243" s="168"/>
      <c r="O243" s="168"/>
    </row>
    <row r="244" spans="2:4" ht="12.75">
      <c r="B244" s="67"/>
      <c r="D244" s="26"/>
    </row>
    <row r="245" spans="2:5" ht="12.75">
      <c r="B245" s="67"/>
      <c r="D245" s="3" t="s">
        <v>344</v>
      </c>
      <c r="E245" s="3" t="s">
        <v>3</v>
      </c>
    </row>
    <row r="246" spans="2:4" ht="12.75">
      <c r="B246" s="67"/>
      <c r="D246" s="26"/>
    </row>
    <row r="247" spans="2:15" ht="39.75" customHeight="1">
      <c r="B247" s="67"/>
      <c r="D247" s="26"/>
      <c r="E247" s="165" t="s">
        <v>39</v>
      </c>
      <c r="F247" s="165"/>
      <c r="G247" s="165"/>
      <c r="H247" s="165"/>
      <c r="I247" s="165"/>
      <c r="J247" s="165"/>
      <c r="K247" s="165"/>
      <c r="L247" s="165"/>
      <c r="M247" s="165"/>
      <c r="N247" s="165"/>
      <c r="O247" s="165"/>
    </row>
    <row r="248" spans="2:4" ht="12.75">
      <c r="B248" s="67"/>
      <c r="D248" s="26"/>
    </row>
    <row r="249" spans="2:15" ht="26.25" customHeight="1">
      <c r="B249" s="67"/>
      <c r="D249" s="26"/>
      <c r="E249" s="13" t="s">
        <v>382</v>
      </c>
      <c r="F249" s="165" t="s">
        <v>386</v>
      </c>
      <c r="G249" s="165"/>
      <c r="H249" s="165"/>
      <c r="I249" s="165"/>
      <c r="J249" s="165"/>
      <c r="K249" s="165"/>
      <c r="L249" s="165"/>
      <c r="M249" s="165"/>
      <c r="N249" s="165"/>
      <c r="O249" s="165"/>
    </row>
    <row r="250" spans="2:4" ht="12.75">
      <c r="B250" s="67"/>
      <c r="D250" s="26"/>
    </row>
    <row r="251" spans="2:15" ht="51.75" customHeight="1">
      <c r="B251" s="67"/>
      <c r="D251" s="26"/>
      <c r="E251" s="13" t="s">
        <v>383</v>
      </c>
      <c r="F251" s="165" t="s">
        <v>121</v>
      </c>
      <c r="G251" s="165"/>
      <c r="H251" s="165"/>
      <c r="I251" s="165"/>
      <c r="J251" s="165"/>
      <c r="K251" s="165"/>
      <c r="L251" s="165"/>
      <c r="M251" s="165"/>
      <c r="N251" s="165"/>
      <c r="O251" s="165"/>
    </row>
    <row r="252" spans="2:4" ht="12.75">
      <c r="B252" s="67"/>
      <c r="D252" s="26"/>
    </row>
    <row r="253" spans="2:15" ht="26.25" customHeight="1">
      <c r="B253" s="67"/>
      <c r="D253" s="26"/>
      <c r="E253" s="13" t="s">
        <v>226</v>
      </c>
      <c r="F253" s="165" t="s">
        <v>195</v>
      </c>
      <c r="G253" s="165"/>
      <c r="H253" s="165"/>
      <c r="I253" s="165"/>
      <c r="J253" s="165"/>
      <c r="K253" s="165"/>
      <c r="L253" s="165"/>
      <c r="M253" s="165"/>
      <c r="N253" s="165"/>
      <c r="O253" s="165"/>
    </row>
    <row r="254" spans="2:4" ht="12.75">
      <c r="B254" s="67"/>
      <c r="D254" s="26"/>
    </row>
    <row r="255" spans="2:15" ht="12.75">
      <c r="B255" s="67"/>
      <c r="D255" s="26"/>
      <c r="E255" s="13" t="s">
        <v>227</v>
      </c>
      <c r="F255" s="165" t="s">
        <v>360</v>
      </c>
      <c r="G255" s="165"/>
      <c r="H255" s="165"/>
      <c r="I255" s="165"/>
      <c r="J255" s="165"/>
      <c r="K255" s="165"/>
      <c r="L255" s="165"/>
      <c r="M255" s="165"/>
      <c r="N255" s="165"/>
      <c r="O255" s="165"/>
    </row>
    <row r="256" spans="2:4" ht="12.75">
      <c r="B256" s="67"/>
      <c r="D256" s="26"/>
    </row>
    <row r="257" spans="2:15" ht="25.5" customHeight="1">
      <c r="B257" s="67"/>
      <c r="D257" s="26"/>
      <c r="E257" s="13" t="s">
        <v>311</v>
      </c>
      <c r="F257" s="165" t="s">
        <v>387</v>
      </c>
      <c r="G257" s="165"/>
      <c r="H257" s="165"/>
      <c r="I257" s="165"/>
      <c r="J257" s="165"/>
      <c r="K257" s="165"/>
      <c r="L257" s="165"/>
      <c r="M257" s="165"/>
      <c r="N257" s="165"/>
      <c r="O257" s="165"/>
    </row>
    <row r="258" spans="2:4" ht="12.75">
      <c r="B258" s="67"/>
      <c r="D258" s="26"/>
    </row>
    <row r="259" spans="2:15" ht="12.75">
      <c r="B259" s="67"/>
      <c r="D259" s="26"/>
      <c r="E259" s="13" t="s">
        <v>388</v>
      </c>
      <c r="F259" s="165" t="s">
        <v>151</v>
      </c>
      <c r="G259" s="165"/>
      <c r="H259" s="165"/>
      <c r="I259" s="165"/>
      <c r="J259" s="165"/>
      <c r="K259" s="165"/>
      <c r="L259" s="165"/>
      <c r="M259" s="165"/>
      <c r="N259" s="165"/>
      <c r="O259" s="165"/>
    </row>
    <row r="260" spans="2:4" ht="12.75">
      <c r="B260" s="67"/>
      <c r="D260" s="26"/>
    </row>
    <row r="261" spans="2:15" ht="51" customHeight="1">
      <c r="B261" s="67"/>
      <c r="D261" s="26"/>
      <c r="E261" s="165" t="s">
        <v>13</v>
      </c>
      <c r="F261" s="165"/>
      <c r="G261" s="165"/>
      <c r="H261" s="165"/>
      <c r="I261" s="165"/>
      <c r="J261" s="165"/>
      <c r="K261" s="165"/>
      <c r="L261" s="165"/>
      <c r="M261" s="165"/>
      <c r="N261" s="165"/>
      <c r="O261" s="165"/>
    </row>
    <row r="262" spans="2:4" ht="12.75">
      <c r="B262" s="67"/>
      <c r="D262" s="26"/>
    </row>
    <row r="263" spans="2:15" ht="52.5" customHeight="1">
      <c r="B263" s="67"/>
      <c r="D263" s="26"/>
      <c r="E263" s="165" t="s">
        <v>396</v>
      </c>
      <c r="F263" s="165"/>
      <c r="G263" s="165"/>
      <c r="H263" s="165"/>
      <c r="I263" s="165"/>
      <c r="J263" s="165"/>
      <c r="K263" s="165"/>
      <c r="L263" s="165"/>
      <c r="M263" s="165"/>
      <c r="N263" s="165"/>
      <c r="O263" s="165"/>
    </row>
    <row r="264" spans="2:15" ht="12.75">
      <c r="B264" s="67"/>
      <c r="D264" s="26"/>
      <c r="E264" s="13"/>
      <c r="F264" s="13"/>
      <c r="G264" s="13"/>
      <c r="H264" s="13"/>
      <c r="I264" s="13"/>
      <c r="J264" s="13"/>
      <c r="K264" s="13"/>
      <c r="L264" s="13"/>
      <c r="M264" s="13"/>
      <c r="N264" s="13"/>
      <c r="O264" s="13"/>
    </row>
    <row r="265" spans="2:15" ht="52.5" customHeight="1">
      <c r="B265" s="67"/>
      <c r="D265" s="26"/>
      <c r="E265" s="165" t="s">
        <v>252</v>
      </c>
      <c r="F265" s="165"/>
      <c r="G265" s="165"/>
      <c r="H265" s="165"/>
      <c r="I265" s="165"/>
      <c r="J265" s="165"/>
      <c r="K265" s="165"/>
      <c r="L265" s="165"/>
      <c r="M265" s="165"/>
      <c r="N265" s="165"/>
      <c r="O265" s="165"/>
    </row>
    <row r="266" spans="2:15" ht="12.75">
      <c r="B266" s="67"/>
      <c r="D266" s="26"/>
      <c r="E266" s="13"/>
      <c r="F266" s="13"/>
      <c r="G266" s="13"/>
      <c r="H266" s="13"/>
      <c r="I266" s="13"/>
      <c r="J266" s="13"/>
      <c r="K266" s="13"/>
      <c r="L266" s="13"/>
      <c r="M266" s="13"/>
      <c r="N266" s="13"/>
      <c r="O266" s="13"/>
    </row>
    <row r="267" spans="2:15" ht="38.25" customHeight="1">
      <c r="B267" s="67"/>
      <c r="D267" s="26"/>
      <c r="E267" s="165" t="s">
        <v>172</v>
      </c>
      <c r="F267" s="165"/>
      <c r="G267" s="165"/>
      <c r="H267" s="165"/>
      <c r="I267" s="165"/>
      <c r="J267" s="165"/>
      <c r="K267" s="165"/>
      <c r="L267" s="165"/>
      <c r="M267" s="165"/>
      <c r="N267" s="165"/>
      <c r="O267" s="165"/>
    </row>
    <row r="268" spans="2:15" ht="12.75">
      <c r="B268" s="67"/>
      <c r="D268" s="26"/>
      <c r="E268" s="13"/>
      <c r="F268" s="13"/>
      <c r="G268" s="13"/>
      <c r="H268" s="13"/>
      <c r="I268" s="13"/>
      <c r="J268" s="13"/>
      <c r="K268" s="13"/>
      <c r="L268" s="13"/>
      <c r="M268" s="13"/>
      <c r="N268" s="13"/>
      <c r="O268" s="13"/>
    </row>
    <row r="269" spans="2:15" ht="25.5" customHeight="1">
      <c r="B269" s="67"/>
      <c r="D269" s="26"/>
      <c r="E269" s="165" t="s">
        <v>314</v>
      </c>
      <c r="F269" s="165"/>
      <c r="G269" s="165"/>
      <c r="H269" s="165"/>
      <c r="I269" s="165"/>
      <c r="J269" s="165"/>
      <c r="K269" s="165"/>
      <c r="L269" s="165"/>
      <c r="M269" s="165"/>
      <c r="N269" s="165"/>
      <c r="O269" s="165"/>
    </row>
    <row r="270" spans="2:15" ht="12.75">
      <c r="B270" s="67"/>
      <c r="D270" s="26"/>
      <c r="E270" s="13"/>
      <c r="F270" s="13"/>
      <c r="G270" s="13"/>
      <c r="H270" s="13"/>
      <c r="I270" s="13"/>
      <c r="J270" s="13"/>
      <c r="K270" s="13"/>
      <c r="L270" s="13"/>
      <c r="M270" s="13"/>
      <c r="N270" s="13"/>
      <c r="O270" s="13"/>
    </row>
    <row r="271" spans="2:15" ht="12.75">
      <c r="B271" s="67"/>
      <c r="D271" s="3" t="s">
        <v>284</v>
      </c>
      <c r="E271" s="164" t="s">
        <v>390</v>
      </c>
      <c r="F271" s="164"/>
      <c r="G271" s="164"/>
      <c r="H271" s="164"/>
      <c r="I271" s="164"/>
      <c r="J271" s="164"/>
      <c r="K271" s="164"/>
      <c r="L271" s="164"/>
      <c r="M271" s="164"/>
      <c r="N271" s="164"/>
      <c r="O271" s="164"/>
    </row>
    <row r="272" spans="2:15" ht="12.75">
      <c r="B272" s="67"/>
      <c r="D272" s="3"/>
      <c r="E272" s="62"/>
      <c r="F272" s="62"/>
      <c r="G272" s="62"/>
      <c r="H272" s="62"/>
      <c r="I272" s="62"/>
      <c r="J272" s="62"/>
      <c r="K272" s="62"/>
      <c r="L272" s="62"/>
      <c r="M272" s="62"/>
      <c r="N272" s="62"/>
      <c r="O272" s="62"/>
    </row>
    <row r="273" spans="2:15" ht="15" customHeight="1">
      <c r="B273" s="67"/>
      <c r="D273" s="26"/>
      <c r="E273" s="165" t="s">
        <v>4</v>
      </c>
      <c r="F273" s="165"/>
      <c r="G273" s="165"/>
      <c r="H273" s="165"/>
      <c r="I273" s="165"/>
      <c r="J273" s="165"/>
      <c r="K273" s="165"/>
      <c r="L273" s="165"/>
      <c r="M273" s="165"/>
      <c r="N273" s="165"/>
      <c r="O273" s="165"/>
    </row>
    <row r="274" spans="2:15" ht="12.75">
      <c r="B274" s="67"/>
      <c r="D274" s="26"/>
      <c r="E274" s="13"/>
      <c r="F274" s="13"/>
      <c r="G274" s="13"/>
      <c r="H274" s="13"/>
      <c r="I274" s="13"/>
      <c r="J274" s="13"/>
      <c r="K274" s="13"/>
      <c r="L274" s="13"/>
      <c r="M274" s="13"/>
      <c r="N274" s="13"/>
      <c r="O274" s="13"/>
    </row>
    <row r="275" spans="2:15" ht="12.75">
      <c r="B275" s="67"/>
      <c r="D275" s="26"/>
      <c r="E275" s="13" t="s">
        <v>182</v>
      </c>
      <c r="F275" s="165" t="s">
        <v>2</v>
      </c>
      <c r="G275" s="165"/>
      <c r="H275" s="165"/>
      <c r="I275" s="165"/>
      <c r="J275" s="165"/>
      <c r="K275" s="165"/>
      <c r="L275" s="165"/>
      <c r="M275" s="165"/>
      <c r="N275" s="165"/>
      <c r="O275" s="165"/>
    </row>
    <row r="276" spans="2:15" ht="12.75">
      <c r="B276" s="67"/>
      <c r="D276" s="26"/>
      <c r="E276" s="13"/>
      <c r="F276" s="13"/>
      <c r="G276" s="13"/>
      <c r="H276" s="13"/>
      <c r="I276" s="13"/>
      <c r="J276" s="13"/>
      <c r="K276" s="13"/>
      <c r="L276" s="13"/>
      <c r="M276" s="13"/>
      <c r="N276" s="13"/>
      <c r="O276" s="13"/>
    </row>
    <row r="277" spans="2:15" ht="25.5" customHeight="1">
      <c r="B277" s="67"/>
      <c r="D277" s="26"/>
      <c r="E277" s="13" t="s">
        <v>183</v>
      </c>
      <c r="F277" s="165" t="s">
        <v>217</v>
      </c>
      <c r="G277" s="165"/>
      <c r="H277" s="165"/>
      <c r="I277" s="165"/>
      <c r="J277" s="165"/>
      <c r="K277" s="165"/>
      <c r="L277" s="165"/>
      <c r="M277" s="165"/>
      <c r="N277" s="165"/>
      <c r="O277" s="165"/>
    </row>
    <row r="278" spans="2:15" ht="12.75">
      <c r="B278" s="67"/>
      <c r="D278" s="26"/>
      <c r="E278" s="13"/>
      <c r="F278" s="13"/>
      <c r="G278" s="13"/>
      <c r="H278" s="13"/>
      <c r="I278" s="13"/>
      <c r="J278" s="13"/>
      <c r="K278" s="13"/>
      <c r="L278" s="13"/>
      <c r="M278" s="13"/>
      <c r="N278" s="13"/>
      <c r="O278" s="13"/>
    </row>
    <row r="279" spans="2:15" ht="12.75">
      <c r="B279" s="67"/>
      <c r="D279" s="26"/>
      <c r="E279" s="13" t="s">
        <v>344</v>
      </c>
      <c r="F279" s="165" t="s">
        <v>222</v>
      </c>
      <c r="G279" s="165"/>
      <c r="H279" s="165"/>
      <c r="I279" s="165"/>
      <c r="J279" s="165"/>
      <c r="K279" s="165"/>
      <c r="L279" s="165"/>
      <c r="M279" s="165"/>
      <c r="N279" s="165"/>
      <c r="O279" s="165"/>
    </row>
    <row r="280" spans="2:15" ht="12.75">
      <c r="B280" s="67"/>
      <c r="D280" s="26"/>
      <c r="E280" s="13"/>
      <c r="F280" s="13"/>
      <c r="G280" s="13"/>
      <c r="H280" s="13"/>
      <c r="I280" s="13"/>
      <c r="J280" s="13"/>
      <c r="K280" s="13"/>
      <c r="L280" s="13"/>
      <c r="M280" s="13"/>
      <c r="N280" s="13"/>
      <c r="O280" s="13"/>
    </row>
    <row r="281" spans="2:15" ht="12.75">
      <c r="B281" s="67"/>
      <c r="D281" s="26"/>
      <c r="E281" s="13" t="s">
        <v>284</v>
      </c>
      <c r="F281" s="165" t="s">
        <v>218</v>
      </c>
      <c r="G281" s="165"/>
      <c r="H281" s="165"/>
      <c r="I281" s="165"/>
      <c r="J281" s="165"/>
      <c r="K281" s="165"/>
      <c r="L281" s="165"/>
      <c r="M281" s="165"/>
      <c r="N281" s="165"/>
      <c r="O281" s="165"/>
    </row>
    <row r="282" spans="2:15" ht="12.75">
      <c r="B282" s="67"/>
      <c r="D282" s="26"/>
      <c r="E282" s="13"/>
      <c r="F282" s="13"/>
      <c r="G282" s="13"/>
      <c r="H282" s="13"/>
      <c r="I282" s="13"/>
      <c r="J282" s="13"/>
      <c r="K282" s="13"/>
      <c r="L282" s="13"/>
      <c r="M282" s="13"/>
      <c r="N282" s="13"/>
      <c r="O282" s="13"/>
    </row>
    <row r="283" spans="2:15" ht="12.75">
      <c r="B283" s="67"/>
      <c r="D283" s="26"/>
      <c r="E283" s="169" t="s">
        <v>219</v>
      </c>
      <c r="F283" s="169"/>
      <c r="G283" s="169"/>
      <c r="H283" s="169"/>
      <c r="I283" s="169"/>
      <c r="J283" s="169"/>
      <c r="K283" s="169"/>
      <c r="L283" s="169"/>
      <c r="M283" s="169"/>
      <c r="N283" s="169"/>
      <c r="O283" s="169"/>
    </row>
    <row r="284" spans="2:15" ht="12.75">
      <c r="B284" s="67"/>
      <c r="D284" s="26"/>
      <c r="E284" s="13"/>
      <c r="F284" s="13"/>
      <c r="G284" s="13"/>
      <c r="H284" s="13"/>
      <c r="I284" s="13"/>
      <c r="J284" s="13"/>
      <c r="K284" s="13"/>
      <c r="L284" s="13"/>
      <c r="M284" s="13"/>
      <c r="N284" s="13"/>
      <c r="O284" s="13"/>
    </row>
    <row r="285" spans="2:15" ht="25.5" customHeight="1">
      <c r="B285" s="67"/>
      <c r="D285" s="26"/>
      <c r="E285" s="165" t="s">
        <v>290</v>
      </c>
      <c r="F285" s="165"/>
      <c r="G285" s="165"/>
      <c r="H285" s="165"/>
      <c r="I285" s="165"/>
      <c r="J285" s="165"/>
      <c r="K285" s="165"/>
      <c r="L285" s="165"/>
      <c r="M285" s="165"/>
      <c r="N285" s="165"/>
      <c r="O285" s="165"/>
    </row>
    <row r="286" spans="2:15" ht="12.75">
      <c r="B286" s="67"/>
      <c r="D286" s="26"/>
      <c r="E286" s="13"/>
      <c r="F286" s="13"/>
      <c r="G286" s="13"/>
      <c r="H286" s="13"/>
      <c r="I286" s="13"/>
      <c r="J286" s="13"/>
      <c r="K286" s="13"/>
      <c r="L286" s="13"/>
      <c r="M286" s="13"/>
      <c r="N286" s="13"/>
      <c r="O286" s="13"/>
    </row>
    <row r="287" spans="2:15" ht="39.75" customHeight="1">
      <c r="B287" s="67"/>
      <c r="D287" s="26"/>
      <c r="E287" s="165" t="s">
        <v>342</v>
      </c>
      <c r="F287" s="165"/>
      <c r="G287" s="165"/>
      <c r="H287" s="165"/>
      <c r="I287" s="165"/>
      <c r="J287" s="165"/>
      <c r="K287" s="165"/>
      <c r="L287" s="165"/>
      <c r="M287" s="165"/>
      <c r="N287" s="165"/>
      <c r="O287" s="165"/>
    </row>
    <row r="288" spans="2:15" ht="12.75">
      <c r="B288" s="67"/>
      <c r="D288" s="26"/>
      <c r="E288" s="13"/>
      <c r="F288" s="13"/>
      <c r="G288" s="13"/>
      <c r="H288" s="13"/>
      <c r="I288" s="13"/>
      <c r="J288" s="13"/>
      <c r="K288" s="13"/>
      <c r="L288" s="13"/>
      <c r="M288" s="13"/>
      <c r="N288" s="13"/>
      <c r="O288" s="13"/>
    </row>
    <row r="289" spans="2:15" ht="12.75">
      <c r="B289" s="67"/>
      <c r="D289" s="26"/>
      <c r="E289" s="165" t="s">
        <v>285</v>
      </c>
      <c r="F289" s="165"/>
      <c r="G289" s="165"/>
      <c r="H289" s="165"/>
      <c r="I289" s="165"/>
      <c r="J289" s="165"/>
      <c r="K289" s="165"/>
      <c r="L289" s="165"/>
      <c r="M289" s="165"/>
      <c r="N289" s="165"/>
      <c r="O289" s="165"/>
    </row>
    <row r="290" spans="2:15" ht="12.75">
      <c r="B290" s="67"/>
      <c r="D290" s="26"/>
      <c r="E290" s="13"/>
      <c r="F290" s="13"/>
      <c r="G290" s="13"/>
      <c r="H290" s="13"/>
      <c r="I290" s="13"/>
      <c r="J290" s="13"/>
      <c r="K290" s="13"/>
      <c r="L290" s="13"/>
      <c r="M290" s="13"/>
      <c r="N290" s="13"/>
      <c r="O290" s="13"/>
    </row>
    <row r="291" spans="2:15" ht="115.5" customHeight="1">
      <c r="B291" s="67"/>
      <c r="D291" s="26"/>
      <c r="E291" s="13" t="s">
        <v>182</v>
      </c>
      <c r="F291" s="165" t="s">
        <v>302</v>
      </c>
      <c r="G291" s="165"/>
      <c r="H291" s="165"/>
      <c r="I291" s="165"/>
      <c r="J291" s="165"/>
      <c r="K291" s="165"/>
      <c r="L291" s="165"/>
      <c r="M291" s="165"/>
      <c r="N291" s="165"/>
      <c r="O291" s="165"/>
    </row>
    <row r="292" spans="2:15" ht="12.75">
      <c r="B292" s="67"/>
      <c r="D292" s="26"/>
      <c r="E292" s="13"/>
      <c r="F292" s="13"/>
      <c r="G292" s="13"/>
      <c r="H292" s="13"/>
      <c r="I292" s="13"/>
      <c r="J292" s="13"/>
      <c r="K292" s="13"/>
      <c r="L292" s="13"/>
      <c r="M292" s="13"/>
      <c r="N292" s="13"/>
      <c r="O292" s="13"/>
    </row>
    <row r="293" spans="2:15" ht="114" customHeight="1">
      <c r="B293" s="67"/>
      <c r="D293" s="26"/>
      <c r="E293" s="13" t="s">
        <v>183</v>
      </c>
      <c r="F293" s="165" t="s">
        <v>78</v>
      </c>
      <c r="G293" s="165"/>
      <c r="H293" s="165"/>
      <c r="I293" s="165"/>
      <c r="J293" s="165"/>
      <c r="K293" s="165"/>
      <c r="L293" s="165"/>
      <c r="M293" s="165"/>
      <c r="N293" s="165"/>
      <c r="O293" s="165"/>
    </row>
    <row r="294" spans="2:15" ht="12.75">
      <c r="B294" s="67"/>
      <c r="D294" s="26"/>
      <c r="E294" s="13"/>
      <c r="F294" s="13"/>
      <c r="G294" s="13"/>
      <c r="H294" s="13"/>
      <c r="I294" s="13"/>
      <c r="J294" s="13"/>
      <c r="K294" s="13"/>
      <c r="L294" s="13"/>
      <c r="M294" s="13"/>
      <c r="N294" s="13"/>
      <c r="O294" s="13"/>
    </row>
    <row r="295" spans="2:15" ht="12.75">
      <c r="B295" s="67"/>
      <c r="D295" s="26"/>
      <c r="E295" s="13" t="s">
        <v>344</v>
      </c>
      <c r="F295" s="165" t="s">
        <v>286</v>
      </c>
      <c r="G295" s="165"/>
      <c r="H295" s="165"/>
      <c r="I295" s="165"/>
      <c r="J295" s="165"/>
      <c r="K295" s="165"/>
      <c r="L295" s="165"/>
      <c r="M295" s="165"/>
      <c r="N295" s="165"/>
      <c r="O295" s="165"/>
    </row>
    <row r="296" spans="2:15" ht="12.75">
      <c r="B296" s="67"/>
      <c r="D296" s="26"/>
      <c r="E296" s="13"/>
      <c r="F296" s="13"/>
      <c r="G296" s="13"/>
      <c r="H296" s="13"/>
      <c r="I296" s="13"/>
      <c r="J296" s="13"/>
      <c r="K296" s="13"/>
      <c r="L296" s="13"/>
      <c r="M296" s="13"/>
      <c r="N296" s="13"/>
      <c r="O296" s="13"/>
    </row>
    <row r="297" spans="2:15" ht="26.25" customHeight="1">
      <c r="B297" s="67"/>
      <c r="D297" s="26"/>
      <c r="E297" s="13" t="s">
        <v>284</v>
      </c>
      <c r="F297" s="165" t="s">
        <v>394</v>
      </c>
      <c r="G297" s="165"/>
      <c r="H297" s="165"/>
      <c r="I297" s="165"/>
      <c r="J297" s="165"/>
      <c r="K297" s="165"/>
      <c r="L297" s="165"/>
      <c r="M297" s="165"/>
      <c r="N297" s="165"/>
      <c r="O297" s="165"/>
    </row>
    <row r="298" spans="2:15" ht="12.75">
      <c r="B298" s="67"/>
      <c r="D298" s="26"/>
      <c r="E298" s="13"/>
      <c r="F298" s="13"/>
      <c r="G298" s="13"/>
      <c r="H298" s="13"/>
      <c r="I298" s="13"/>
      <c r="J298" s="13"/>
      <c r="K298" s="13"/>
      <c r="L298" s="13"/>
      <c r="M298" s="13"/>
      <c r="N298" s="13"/>
      <c r="O298" s="13"/>
    </row>
    <row r="299" spans="2:15" ht="12.75">
      <c r="B299" s="67"/>
      <c r="D299" s="26"/>
      <c r="E299" s="13" t="s">
        <v>288</v>
      </c>
      <c r="F299" s="165" t="s">
        <v>287</v>
      </c>
      <c r="G299" s="165"/>
      <c r="H299" s="165"/>
      <c r="I299" s="165"/>
      <c r="J299" s="165"/>
      <c r="K299" s="165"/>
      <c r="L299" s="165"/>
      <c r="M299" s="165"/>
      <c r="N299" s="165"/>
      <c r="O299" s="165"/>
    </row>
    <row r="300" spans="2:15" ht="12.75">
      <c r="B300" s="67"/>
      <c r="D300" s="26"/>
      <c r="E300" s="13"/>
      <c r="F300" s="13"/>
      <c r="G300" s="13"/>
      <c r="H300" s="13"/>
      <c r="I300" s="13"/>
      <c r="J300" s="13"/>
      <c r="K300" s="13"/>
      <c r="L300" s="13"/>
      <c r="M300" s="13"/>
      <c r="N300" s="13"/>
      <c r="O300" s="13"/>
    </row>
    <row r="301" spans="2:15" ht="53.25" customHeight="1">
      <c r="B301" s="67"/>
      <c r="D301" s="26"/>
      <c r="E301" s="165" t="s">
        <v>395</v>
      </c>
      <c r="F301" s="165"/>
      <c r="G301" s="165"/>
      <c r="H301" s="165"/>
      <c r="I301" s="165"/>
      <c r="J301" s="165"/>
      <c r="K301" s="165"/>
      <c r="L301" s="165"/>
      <c r="M301" s="165"/>
      <c r="N301" s="165"/>
      <c r="O301" s="165"/>
    </row>
    <row r="302" spans="2:15" ht="12.75">
      <c r="B302" s="67"/>
      <c r="D302" s="26"/>
      <c r="E302" s="13"/>
      <c r="F302" s="13"/>
      <c r="G302" s="13"/>
      <c r="H302" s="13"/>
      <c r="I302" s="13"/>
      <c r="J302" s="13"/>
      <c r="K302" s="13"/>
      <c r="L302" s="13"/>
      <c r="M302" s="13"/>
      <c r="N302" s="13"/>
      <c r="O302" s="13"/>
    </row>
    <row r="303" spans="2:15" ht="52.5" customHeight="1">
      <c r="B303" s="67"/>
      <c r="D303" s="26"/>
      <c r="E303" s="165" t="s">
        <v>186</v>
      </c>
      <c r="F303" s="165"/>
      <c r="G303" s="165"/>
      <c r="H303" s="165"/>
      <c r="I303" s="165"/>
      <c r="J303" s="165"/>
      <c r="K303" s="165"/>
      <c r="L303" s="165"/>
      <c r="M303" s="165"/>
      <c r="N303" s="165"/>
      <c r="O303" s="165"/>
    </row>
    <row r="304" spans="2:15" ht="12.75">
      <c r="B304" s="67"/>
      <c r="D304" s="26"/>
      <c r="E304" s="13"/>
      <c r="F304" s="13"/>
      <c r="G304" s="13"/>
      <c r="H304" s="13"/>
      <c r="I304" s="13"/>
      <c r="J304" s="13"/>
      <c r="K304" s="13"/>
      <c r="L304" s="13"/>
      <c r="M304" s="13"/>
      <c r="N304" s="13"/>
      <c r="O304" s="13"/>
    </row>
    <row r="305" spans="2:15" ht="51" customHeight="1">
      <c r="B305" s="67"/>
      <c r="D305" s="26"/>
      <c r="E305" s="165" t="s">
        <v>262</v>
      </c>
      <c r="F305" s="165"/>
      <c r="G305" s="165"/>
      <c r="H305" s="165"/>
      <c r="I305" s="165"/>
      <c r="J305" s="165"/>
      <c r="K305" s="165"/>
      <c r="L305" s="165"/>
      <c r="M305" s="165"/>
      <c r="N305" s="165"/>
      <c r="O305" s="165"/>
    </row>
    <row r="306" spans="2:15" ht="12.75">
      <c r="B306" s="67"/>
      <c r="D306" s="26"/>
      <c r="E306" s="13"/>
      <c r="F306" s="13"/>
      <c r="G306" s="13"/>
      <c r="H306" s="13"/>
      <c r="I306" s="13"/>
      <c r="J306" s="13"/>
      <c r="K306" s="13"/>
      <c r="L306" s="13"/>
      <c r="M306" s="13"/>
      <c r="N306" s="13"/>
      <c r="O306" s="13"/>
    </row>
    <row r="307" spans="2:15" ht="51.75" customHeight="1">
      <c r="B307" s="67"/>
      <c r="D307" s="26"/>
      <c r="E307" s="165" t="s">
        <v>170</v>
      </c>
      <c r="F307" s="165"/>
      <c r="G307" s="165"/>
      <c r="H307" s="165"/>
      <c r="I307" s="165"/>
      <c r="J307" s="165"/>
      <c r="K307" s="165"/>
      <c r="L307" s="165"/>
      <c r="M307" s="165"/>
      <c r="N307" s="165"/>
      <c r="O307" s="165"/>
    </row>
    <row r="308" spans="2:15" ht="12.75">
      <c r="B308" s="67"/>
      <c r="D308" s="26"/>
      <c r="E308" s="13"/>
      <c r="F308" s="13"/>
      <c r="G308" s="13"/>
      <c r="H308" s="13"/>
      <c r="I308" s="13"/>
      <c r="J308" s="13"/>
      <c r="K308" s="13"/>
      <c r="L308" s="13"/>
      <c r="M308" s="13"/>
      <c r="N308" s="13"/>
      <c r="O308" s="13"/>
    </row>
    <row r="309" spans="2:15" ht="39.75" customHeight="1">
      <c r="B309" s="67"/>
      <c r="D309" s="26"/>
      <c r="E309" s="168" t="s">
        <v>158</v>
      </c>
      <c r="F309" s="168"/>
      <c r="G309" s="168"/>
      <c r="H309" s="168"/>
      <c r="I309" s="168"/>
      <c r="J309" s="168"/>
      <c r="K309" s="168"/>
      <c r="L309" s="168"/>
      <c r="M309" s="168"/>
      <c r="N309" s="168"/>
      <c r="O309" s="168"/>
    </row>
    <row r="310" spans="2:15" ht="12.75">
      <c r="B310" s="67"/>
      <c r="D310" s="26"/>
      <c r="E310" s="13"/>
      <c r="F310" s="13"/>
      <c r="G310" s="13"/>
      <c r="H310" s="13"/>
      <c r="I310" s="13"/>
      <c r="J310" s="13"/>
      <c r="K310" s="13"/>
      <c r="L310" s="13"/>
      <c r="M310" s="13"/>
      <c r="N310" s="13"/>
      <c r="O310" s="13"/>
    </row>
    <row r="311" spans="2:15" ht="39" customHeight="1">
      <c r="B311" s="67"/>
      <c r="D311" s="26"/>
      <c r="E311" s="165" t="s">
        <v>253</v>
      </c>
      <c r="F311" s="165"/>
      <c r="G311" s="165"/>
      <c r="H311" s="165"/>
      <c r="I311" s="165"/>
      <c r="J311" s="165"/>
      <c r="K311" s="165"/>
      <c r="L311" s="165"/>
      <c r="M311" s="165"/>
      <c r="N311" s="165"/>
      <c r="O311" s="165"/>
    </row>
    <row r="312" spans="2:15" ht="12.75">
      <c r="B312" s="67"/>
      <c r="D312" s="26"/>
      <c r="E312" s="13"/>
      <c r="F312" s="13"/>
      <c r="G312" s="13"/>
      <c r="H312" s="13"/>
      <c r="I312" s="13"/>
      <c r="J312" s="13"/>
      <c r="K312" s="13"/>
      <c r="L312" s="13"/>
      <c r="M312" s="13"/>
      <c r="N312" s="13"/>
      <c r="O312" s="13"/>
    </row>
    <row r="313" spans="2:15" ht="26.25" customHeight="1">
      <c r="B313" s="67"/>
      <c r="D313" s="26"/>
      <c r="E313" s="165" t="s">
        <v>224</v>
      </c>
      <c r="F313" s="165"/>
      <c r="G313" s="165"/>
      <c r="H313" s="165"/>
      <c r="I313" s="165"/>
      <c r="J313" s="165"/>
      <c r="K313" s="165"/>
      <c r="L313" s="165"/>
      <c r="M313" s="165"/>
      <c r="N313" s="165"/>
      <c r="O313" s="165"/>
    </row>
    <row r="314" spans="2:15" ht="12.75">
      <c r="B314" s="67"/>
      <c r="D314" s="26"/>
      <c r="E314" s="13"/>
      <c r="F314" s="13"/>
      <c r="G314" s="13"/>
      <c r="H314" s="13"/>
      <c r="I314" s="13"/>
      <c r="J314" s="13"/>
      <c r="K314" s="13"/>
      <c r="L314" s="13"/>
      <c r="M314" s="13"/>
      <c r="N314" s="13"/>
      <c r="O314" s="13"/>
    </row>
    <row r="315" spans="2:15" ht="26.25" customHeight="1">
      <c r="B315" s="67"/>
      <c r="D315" s="26"/>
      <c r="E315" s="165" t="s">
        <v>314</v>
      </c>
      <c r="F315" s="165"/>
      <c r="G315" s="165"/>
      <c r="H315" s="165"/>
      <c r="I315" s="165"/>
      <c r="J315" s="165"/>
      <c r="K315" s="165"/>
      <c r="L315" s="165"/>
      <c r="M315" s="165"/>
      <c r="N315" s="165"/>
      <c r="O315" s="165"/>
    </row>
    <row r="316" spans="2:15" ht="12.75">
      <c r="B316" s="67"/>
      <c r="D316" s="26"/>
      <c r="E316" s="13"/>
      <c r="F316" s="13"/>
      <c r="G316" s="13"/>
      <c r="H316" s="13"/>
      <c r="I316" s="13"/>
      <c r="J316" s="13"/>
      <c r="K316" s="13"/>
      <c r="L316" s="13"/>
      <c r="M316" s="13"/>
      <c r="N316" s="13"/>
      <c r="O316" s="13"/>
    </row>
    <row r="317" spans="2:15" ht="27" customHeight="1">
      <c r="B317" s="67"/>
      <c r="D317" s="169" t="s">
        <v>32</v>
      </c>
      <c r="E317" s="169"/>
      <c r="F317" s="169"/>
      <c r="G317" s="169"/>
      <c r="H317" s="169"/>
      <c r="I317" s="169"/>
      <c r="J317" s="169"/>
      <c r="K317" s="169"/>
      <c r="L317" s="169"/>
      <c r="M317" s="169"/>
      <c r="N317" s="169"/>
      <c r="O317" s="169"/>
    </row>
    <row r="319" spans="2:4" ht="12.75">
      <c r="B319" s="67" t="s">
        <v>349</v>
      </c>
      <c r="D319" s="26" t="s">
        <v>291</v>
      </c>
    </row>
    <row r="321" spans="4:15" ht="28.5" customHeight="1">
      <c r="D321" s="165" t="s">
        <v>116</v>
      </c>
      <c r="E321" s="165"/>
      <c r="F321" s="165"/>
      <c r="G321" s="165"/>
      <c r="H321" s="165"/>
      <c r="I321" s="165"/>
      <c r="J321" s="165"/>
      <c r="K321" s="165"/>
      <c r="L321" s="165"/>
      <c r="M321" s="165"/>
      <c r="N321" s="165"/>
      <c r="O321" s="180"/>
    </row>
    <row r="323" spans="2:4" ht="12.75">
      <c r="B323" s="67" t="s">
        <v>350</v>
      </c>
      <c r="D323" s="26" t="s">
        <v>274</v>
      </c>
    </row>
    <row r="325" spans="4:5" ht="12.75">
      <c r="D325" s="3" t="s">
        <v>182</v>
      </c>
      <c r="E325" s="3" t="s">
        <v>320</v>
      </c>
    </row>
    <row r="326" spans="4:5" ht="12.75">
      <c r="D326" s="3"/>
      <c r="E326" s="3"/>
    </row>
    <row r="327" spans="4:15" ht="41.25" customHeight="1">
      <c r="D327" s="13"/>
      <c r="E327" s="165" t="s">
        <v>117</v>
      </c>
      <c r="F327" s="165"/>
      <c r="G327" s="165"/>
      <c r="H327" s="165"/>
      <c r="I327" s="165"/>
      <c r="J327" s="165"/>
      <c r="K327" s="165"/>
      <c r="L327" s="165"/>
      <c r="M327" s="165"/>
      <c r="N327" s="165"/>
      <c r="O327" s="165"/>
    </row>
    <row r="329" spans="5:15" ht="26.25" customHeight="1">
      <c r="E329" s="165" t="s">
        <v>140</v>
      </c>
      <c r="F329" s="165"/>
      <c r="G329" s="165"/>
      <c r="H329" s="165"/>
      <c r="I329" s="165"/>
      <c r="J329" s="165"/>
      <c r="K329" s="165"/>
      <c r="L329" s="165"/>
      <c r="M329" s="165"/>
      <c r="N329" s="165"/>
      <c r="O329" s="165"/>
    </row>
    <row r="330" spans="5:15" ht="12.75">
      <c r="E330" s="13"/>
      <c r="F330" s="13"/>
      <c r="G330" s="13"/>
      <c r="H330" s="13"/>
      <c r="I330" s="13"/>
      <c r="J330" s="13"/>
      <c r="K330" s="13"/>
      <c r="L330" s="13"/>
      <c r="M330" s="13"/>
      <c r="N330" s="13"/>
      <c r="O330" s="13"/>
    </row>
    <row r="331" spans="9:15" ht="12.75">
      <c r="I331" s="163" t="s">
        <v>75</v>
      </c>
      <c r="J331" s="163"/>
      <c r="K331" s="163"/>
      <c r="M331" s="163" t="s">
        <v>75</v>
      </c>
      <c r="N331" s="163"/>
      <c r="O331" s="163"/>
    </row>
    <row r="332" spans="9:15" ht="12.75">
      <c r="I332" s="42" t="s">
        <v>124</v>
      </c>
      <c r="K332" s="41" t="s">
        <v>74</v>
      </c>
      <c r="M332" s="42" t="str">
        <f>+I332</f>
        <v>31.3.2007</v>
      </c>
      <c r="O332" s="41" t="str">
        <f>+K332</f>
        <v>31.3.2006</v>
      </c>
    </row>
    <row r="333" spans="4:15" ht="12.75">
      <c r="D333" s="3"/>
      <c r="E333" s="3"/>
      <c r="F333" s="3"/>
      <c r="G333" s="3"/>
      <c r="I333" s="3"/>
      <c r="K333" s="10" t="s">
        <v>208</v>
      </c>
      <c r="M333" s="3"/>
      <c r="O333" s="10" t="s">
        <v>208</v>
      </c>
    </row>
    <row r="334" spans="4:13" ht="12.75">
      <c r="D334" s="3"/>
      <c r="E334" s="3"/>
      <c r="F334" s="3"/>
      <c r="G334" s="3"/>
      <c r="I334" s="3"/>
      <c r="M334" s="3"/>
    </row>
    <row r="335" spans="4:15" ht="27" customHeight="1" thickBot="1">
      <c r="D335" s="13"/>
      <c r="E335" s="165" t="s">
        <v>319</v>
      </c>
      <c r="F335" s="165"/>
      <c r="G335" s="165"/>
      <c r="H335" t="s">
        <v>237</v>
      </c>
      <c r="I335" s="19">
        <f>+KLSE_CPL!H42</f>
        <v>30375</v>
      </c>
      <c r="J335" s="43"/>
      <c r="K335" s="43">
        <f>+KLSE_CPL!J42</f>
        <v>8895</v>
      </c>
      <c r="L335" s="43"/>
      <c r="M335" s="19">
        <f>+KLSE_CPL!L42</f>
        <v>30375</v>
      </c>
      <c r="N335" s="43"/>
      <c r="O335" s="43">
        <f>+KLSE_CPL!N42</f>
        <v>8895</v>
      </c>
    </row>
    <row r="336" spans="9:13" ht="12.75">
      <c r="I336" s="3"/>
      <c r="M336" s="3"/>
    </row>
    <row r="337" spans="5:15" ht="26.25" customHeight="1" thickBot="1">
      <c r="E337" s="165" t="s">
        <v>20</v>
      </c>
      <c r="F337" s="165"/>
      <c r="G337" s="165"/>
      <c r="H337" t="s">
        <v>238</v>
      </c>
      <c r="I337" s="19">
        <v>411143</v>
      </c>
      <c r="J337" s="118"/>
      <c r="K337" s="43">
        <v>324342</v>
      </c>
      <c r="L337" s="118"/>
      <c r="M337" s="19">
        <v>411143</v>
      </c>
      <c r="N337" s="118"/>
      <c r="O337" s="43">
        <v>324342</v>
      </c>
    </row>
    <row r="338" spans="9:13" ht="12.75">
      <c r="I338" s="3"/>
      <c r="M338" s="3"/>
    </row>
    <row r="339" spans="5:15" ht="13.5" thickBot="1">
      <c r="E339" t="s">
        <v>320</v>
      </c>
      <c r="H339" t="s">
        <v>21</v>
      </c>
      <c r="I339" s="125">
        <f>+I335/I337*100</f>
        <v>7.387940448943555</v>
      </c>
      <c r="J339" s="118"/>
      <c r="K339" s="126">
        <f>+K335/K337*100</f>
        <v>2.742475535083338</v>
      </c>
      <c r="L339" s="118"/>
      <c r="M339" s="125">
        <f>+M335/M337*100</f>
        <v>7.387940448943555</v>
      </c>
      <c r="N339" s="118"/>
      <c r="O339" s="126">
        <f>+O335/O337*100</f>
        <v>2.742475535083338</v>
      </c>
    </row>
    <row r="340" spans="9:13" ht="12.75">
      <c r="I340" s="3"/>
      <c r="M340" s="3"/>
    </row>
    <row r="341" spans="4:13" ht="12.75">
      <c r="D341" s="3" t="s">
        <v>183</v>
      </c>
      <c r="E341" s="3" t="s">
        <v>127</v>
      </c>
      <c r="F341" s="3"/>
      <c r="I341" s="3"/>
      <c r="M341" s="3"/>
    </row>
    <row r="342" spans="9:13" ht="12.75">
      <c r="I342" s="3"/>
      <c r="M342" s="3"/>
    </row>
    <row r="343" spans="5:15" ht="51.75" customHeight="1">
      <c r="E343" s="168" t="s">
        <v>118</v>
      </c>
      <c r="F343" s="168"/>
      <c r="G343" s="168"/>
      <c r="H343" s="168"/>
      <c r="I343" s="168"/>
      <c r="J343" s="168"/>
      <c r="K343" s="168"/>
      <c r="L343" s="168"/>
      <c r="M343" s="168"/>
      <c r="N343" s="168"/>
      <c r="O343" s="168"/>
    </row>
    <row r="344" spans="5:15" ht="14.25" customHeight="1">
      <c r="E344" s="13"/>
      <c r="F344" s="13"/>
      <c r="G344" s="13"/>
      <c r="H344" s="13"/>
      <c r="I344" s="13"/>
      <c r="J344" s="13"/>
      <c r="K344" s="13"/>
      <c r="L344" s="13"/>
      <c r="M344" s="13"/>
      <c r="N344" s="13"/>
      <c r="O344" s="13"/>
    </row>
    <row r="345" spans="5:15" ht="54.75" customHeight="1">
      <c r="E345" s="168" t="s">
        <v>119</v>
      </c>
      <c r="F345" s="168"/>
      <c r="G345" s="168"/>
      <c r="H345" s="168"/>
      <c r="I345" s="168"/>
      <c r="J345" s="168"/>
      <c r="K345" s="168"/>
      <c r="L345" s="168"/>
      <c r="M345" s="168"/>
      <c r="N345" s="168"/>
      <c r="O345" s="168"/>
    </row>
    <row r="346" spans="5:15" ht="14.25" customHeight="1">
      <c r="E346" s="133"/>
      <c r="F346" s="133"/>
      <c r="G346" s="133"/>
      <c r="H346" s="133"/>
      <c r="I346" s="133"/>
      <c r="J346" s="133"/>
      <c r="K346" s="133"/>
      <c r="L346" s="133"/>
      <c r="M346" s="133"/>
      <c r="N346" s="133"/>
      <c r="O346" s="133"/>
    </row>
    <row r="347" spans="5:15" ht="27" customHeight="1">
      <c r="E347" s="165" t="s">
        <v>141</v>
      </c>
      <c r="F347" s="165"/>
      <c r="G347" s="165"/>
      <c r="H347" s="165"/>
      <c r="I347" s="165"/>
      <c r="J347" s="165"/>
      <c r="K347" s="165"/>
      <c r="L347" s="165"/>
      <c r="M347" s="165"/>
      <c r="N347" s="165"/>
      <c r="O347" s="165"/>
    </row>
    <row r="348" spans="5:15" ht="14.25" customHeight="1">
      <c r="E348" s="133"/>
      <c r="F348" s="133"/>
      <c r="G348" s="133"/>
      <c r="H348" s="133"/>
      <c r="I348" s="133"/>
      <c r="J348" s="133"/>
      <c r="K348" s="133"/>
      <c r="L348" s="133"/>
      <c r="M348" s="133"/>
      <c r="N348" s="133"/>
      <c r="O348" s="133"/>
    </row>
    <row r="349" spans="5:15" ht="15" customHeight="1">
      <c r="E349" s="13"/>
      <c r="F349" s="13"/>
      <c r="G349" s="13"/>
      <c r="H349" s="13"/>
      <c r="I349" s="163" t="s">
        <v>75</v>
      </c>
      <c r="J349" s="163"/>
      <c r="K349" s="163"/>
      <c r="M349" s="163" t="str">
        <f>+M331</f>
        <v>3 months ended</v>
      </c>
      <c r="N349" s="163"/>
      <c r="O349" s="163"/>
    </row>
    <row r="350" spans="5:15" ht="13.5" customHeight="1">
      <c r="E350" s="13"/>
      <c r="F350" s="13"/>
      <c r="G350" s="13"/>
      <c r="H350" s="13"/>
      <c r="I350" s="42" t="str">
        <f>+I332</f>
        <v>31.3.2007</v>
      </c>
      <c r="K350" s="41" t="str">
        <f>+K332</f>
        <v>31.3.2006</v>
      </c>
      <c r="M350" s="42" t="str">
        <f>+I350</f>
        <v>31.3.2007</v>
      </c>
      <c r="O350" s="41" t="str">
        <f>+K350</f>
        <v>31.3.2006</v>
      </c>
    </row>
    <row r="351" spans="9:15" ht="12.75">
      <c r="I351" s="3"/>
      <c r="K351" s="10" t="s">
        <v>208</v>
      </c>
      <c r="M351" s="3"/>
      <c r="O351" s="10" t="s">
        <v>208</v>
      </c>
    </row>
    <row r="352" spans="9:15" ht="12.75">
      <c r="I352" s="3"/>
      <c r="K352" s="10"/>
      <c r="M352" s="3"/>
      <c r="O352" s="10"/>
    </row>
    <row r="353" spans="5:15" ht="27.75" customHeight="1" thickBot="1">
      <c r="E353" s="165" t="s">
        <v>319</v>
      </c>
      <c r="F353" s="165"/>
      <c r="G353" s="165"/>
      <c r="H353" t="s">
        <v>237</v>
      </c>
      <c r="I353" s="154" t="s">
        <v>321</v>
      </c>
      <c r="J353" s="43"/>
      <c r="K353" s="43">
        <f>+K335</f>
        <v>8895</v>
      </c>
      <c r="L353" s="43"/>
      <c r="M353" s="154" t="s">
        <v>321</v>
      </c>
      <c r="N353" s="43"/>
      <c r="O353" s="43">
        <f>+O335</f>
        <v>8895</v>
      </c>
    </row>
    <row r="354" spans="9:13" ht="12.75">
      <c r="I354" s="3"/>
      <c r="M354" s="3"/>
    </row>
    <row r="355" spans="4:15" ht="28.5" customHeight="1">
      <c r="D355" s="13"/>
      <c r="E355" s="165" t="s">
        <v>20</v>
      </c>
      <c r="F355" s="165"/>
      <c r="G355" s="165"/>
      <c r="H355" t="s">
        <v>238</v>
      </c>
      <c r="I355" s="155" t="s">
        <v>321</v>
      </c>
      <c r="J355" s="1"/>
      <c r="K355" s="51">
        <f>+K337</f>
        <v>324342</v>
      </c>
      <c r="L355" s="1"/>
      <c r="M355" s="160" t="s">
        <v>321</v>
      </c>
      <c r="N355" s="1"/>
      <c r="O355" s="53">
        <f>+O337</f>
        <v>324342</v>
      </c>
    </row>
    <row r="356" spans="4:15" ht="14.25" customHeight="1">
      <c r="D356" s="13"/>
      <c r="E356" s="165" t="s">
        <v>22</v>
      </c>
      <c r="F356" s="165"/>
      <c r="G356" s="165"/>
      <c r="I356" s="94"/>
      <c r="J356" s="12"/>
      <c r="K356" s="6"/>
      <c r="L356" s="12"/>
      <c r="M356" s="9"/>
      <c r="N356" s="12"/>
      <c r="O356" s="61"/>
    </row>
    <row r="357" spans="4:15" ht="12.75" customHeight="1">
      <c r="D357" s="13"/>
      <c r="E357" s="165" t="s">
        <v>23</v>
      </c>
      <c r="F357" s="165"/>
      <c r="G357" s="165"/>
      <c r="H357" t="s">
        <v>238</v>
      </c>
      <c r="I357" s="156" t="s">
        <v>321</v>
      </c>
      <c r="J357" s="12"/>
      <c r="K357" s="64">
        <v>410</v>
      </c>
      <c r="L357" s="12"/>
      <c r="M357" s="161" t="s">
        <v>321</v>
      </c>
      <c r="N357" s="12"/>
      <c r="O357" s="127">
        <v>410</v>
      </c>
    </row>
    <row r="358" spans="4:15" ht="13.5" customHeight="1">
      <c r="D358" s="13"/>
      <c r="E358" s="165" t="s">
        <v>24</v>
      </c>
      <c r="F358" s="165"/>
      <c r="G358" s="165"/>
      <c r="H358" t="s">
        <v>238</v>
      </c>
      <c r="I358" s="157" t="s">
        <v>321</v>
      </c>
      <c r="J358" s="21"/>
      <c r="K358" s="21">
        <v>1420</v>
      </c>
      <c r="L358" s="21"/>
      <c r="M358" s="162" t="s">
        <v>321</v>
      </c>
      <c r="N358" s="21"/>
      <c r="O358" s="55">
        <v>1420</v>
      </c>
    </row>
    <row r="359" spans="4:15" ht="39.75" customHeight="1" thickBot="1">
      <c r="D359" s="13"/>
      <c r="E359" s="165" t="s">
        <v>25</v>
      </c>
      <c r="F359" s="165"/>
      <c r="G359" s="165"/>
      <c r="H359" t="s">
        <v>238</v>
      </c>
      <c r="I359" s="158" t="s">
        <v>321</v>
      </c>
      <c r="J359" s="58"/>
      <c r="K359" s="112">
        <f>SUM(K355:K358)</f>
        <v>326172</v>
      </c>
      <c r="L359" s="58"/>
      <c r="M359" s="158" t="s">
        <v>321</v>
      </c>
      <c r="N359" s="58"/>
      <c r="O359" s="112">
        <f>SUM(O355:O358)</f>
        <v>326172</v>
      </c>
    </row>
    <row r="360" spans="9:15" ht="12.75">
      <c r="I360" s="20"/>
      <c r="K360" s="5"/>
      <c r="M360" s="20"/>
      <c r="O360" s="5"/>
    </row>
    <row r="361" spans="5:15" ht="13.5" thickBot="1">
      <c r="E361" t="s">
        <v>127</v>
      </c>
      <c r="H361" t="s">
        <v>21</v>
      </c>
      <c r="I361" s="159" t="s">
        <v>321</v>
      </c>
      <c r="J361" s="118"/>
      <c r="K361" s="126">
        <f>+K353/K359*100</f>
        <v>2.7270887752474153</v>
      </c>
      <c r="L361" s="118"/>
      <c r="M361" s="159" t="s">
        <v>321</v>
      </c>
      <c r="N361" s="118"/>
      <c r="O361" s="126">
        <f>+O353/O359*100</f>
        <v>2.7270887752474153</v>
      </c>
    </row>
    <row r="362" spans="9:15" ht="12.75">
      <c r="I362" s="20"/>
      <c r="K362" s="5"/>
      <c r="M362" s="20"/>
      <c r="O362" s="5"/>
    </row>
    <row r="363" spans="9:15" ht="12.75">
      <c r="I363" s="20"/>
      <c r="K363" s="5"/>
      <c r="M363" s="20"/>
      <c r="O363" s="5"/>
    </row>
    <row r="364" spans="2:3" ht="12.75">
      <c r="B364" s="17" t="s">
        <v>192</v>
      </c>
      <c r="C364" s="17"/>
    </row>
    <row r="365" spans="2:3" ht="12.75">
      <c r="B365" s="10"/>
      <c r="C365" s="3"/>
    </row>
    <row r="366" spans="2:3" ht="12.75">
      <c r="B366" s="10"/>
      <c r="C366" s="3"/>
    </row>
    <row r="367" spans="2:3" ht="12.75">
      <c r="B367" s="3" t="s">
        <v>0</v>
      </c>
      <c r="C367" s="3"/>
    </row>
    <row r="368" spans="2:3" ht="12.75">
      <c r="B368" s="3" t="s">
        <v>1</v>
      </c>
      <c r="C368" s="3"/>
    </row>
    <row r="369" spans="2:3" ht="12.75">
      <c r="B369" s="3" t="s">
        <v>278</v>
      </c>
      <c r="C369" s="3"/>
    </row>
    <row r="371" ht="12.75">
      <c r="B371" t="s">
        <v>279</v>
      </c>
    </row>
    <row r="372" spans="2:3" ht="12.75">
      <c r="B372" s="18" t="s">
        <v>120</v>
      </c>
      <c r="C372" s="18"/>
    </row>
    <row r="374" spans="2:17" ht="12.75">
      <c r="B374" s="12"/>
      <c r="C374" s="12"/>
      <c r="D374" s="12"/>
      <c r="E374" s="12"/>
      <c r="F374" s="12"/>
      <c r="G374" s="12"/>
      <c r="H374" s="12"/>
      <c r="I374" s="12"/>
      <c r="J374" s="12"/>
      <c r="K374" s="12"/>
      <c r="L374" s="12"/>
      <c r="M374" s="12"/>
      <c r="N374" s="12"/>
      <c r="O374" s="12"/>
      <c r="P374" s="12"/>
      <c r="Q374" s="12"/>
    </row>
    <row r="375" spans="2:17" ht="12.75">
      <c r="B375" s="12"/>
      <c r="C375" s="12"/>
      <c r="D375" s="12"/>
      <c r="E375" s="12"/>
      <c r="F375" s="12"/>
      <c r="G375" s="12"/>
      <c r="H375" s="12"/>
      <c r="I375" s="12"/>
      <c r="J375" s="12"/>
      <c r="K375" s="12"/>
      <c r="L375" s="12"/>
      <c r="M375" s="12"/>
      <c r="N375" s="12"/>
      <c r="O375" s="12"/>
      <c r="P375" s="12"/>
      <c r="Q375" s="12"/>
    </row>
    <row r="376" spans="2:17" ht="12.75">
      <c r="B376" s="12"/>
      <c r="C376" s="12"/>
      <c r="D376" s="12"/>
      <c r="E376" s="12"/>
      <c r="F376" s="12"/>
      <c r="G376" s="12"/>
      <c r="H376" s="12"/>
      <c r="I376" s="178"/>
      <c r="J376" s="178"/>
      <c r="K376" s="178"/>
      <c r="L376" s="12"/>
      <c r="M376" s="178"/>
      <c r="N376" s="178"/>
      <c r="O376" s="178"/>
      <c r="P376" s="12"/>
      <c r="Q376" s="12"/>
    </row>
    <row r="377" spans="2:17" ht="12.75">
      <c r="B377" s="12"/>
      <c r="C377" s="12"/>
      <c r="D377" s="12"/>
      <c r="E377" s="12"/>
      <c r="F377" s="12"/>
      <c r="G377" s="12"/>
      <c r="H377" s="12"/>
      <c r="I377" s="75"/>
      <c r="J377" s="12"/>
      <c r="K377" s="76"/>
      <c r="L377" s="12"/>
      <c r="M377" s="75"/>
      <c r="N377" s="12"/>
      <c r="O377" s="76"/>
      <c r="P377" s="12"/>
      <c r="Q377" s="12"/>
    </row>
    <row r="378" spans="2:17" ht="12.75">
      <c r="B378" s="12"/>
      <c r="C378" s="12"/>
      <c r="D378" s="12"/>
      <c r="E378" s="12"/>
      <c r="F378" s="12"/>
      <c r="G378" s="12"/>
      <c r="H378" s="12"/>
      <c r="I378" s="12"/>
      <c r="J378" s="12"/>
      <c r="K378" s="12"/>
      <c r="L378" s="12"/>
      <c r="M378" s="12"/>
      <c r="N378" s="12"/>
      <c r="O378" s="12"/>
      <c r="P378" s="12"/>
      <c r="Q378" s="12"/>
    </row>
    <row r="379" spans="2:17" ht="12.75">
      <c r="B379" s="12"/>
      <c r="C379" s="12"/>
      <c r="D379" s="40"/>
      <c r="E379" s="40"/>
      <c r="F379" s="40"/>
      <c r="G379" s="40"/>
      <c r="H379" s="12"/>
      <c r="I379" s="12"/>
      <c r="J379" s="12"/>
      <c r="K379" s="12"/>
      <c r="L379" s="12"/>
      <c r="M379" s="40"/>
      <c r="N379" s="12"/>
      <c r="O379" s="12"/>
      <c r="P379" s="12"/>
      <c r="Q379" s="12"/>
    </row>
    <row r="380" spans="2:17" ht="12.75">
      <c r="B380" s="12"/>
      <c r="C380" s="12"/>
      <c r="D380" s="40"/>
      <c r="E380" s="40"/>
      <c r="F380" s="40"/>
      <c r="G380" s="40"/>
      <c r="H380" s="12"/>
      <c r="I380" s="40"/>
      <c r="J380" s="12"/>
      <c r="K380" s="12"/>
      <c r="L380" s="12"/>
      <c r="M380" s="40"/>
      <c r="N380" s="12"/>
      <c r="O380" s="12"/>
      <c r="P380" s="12"/>
      <c r="Q380" s="12"/>
    </row>
    <row r="381" spans="2:17" ht="12.75">
      <c r="B381" s="12"/>
      <c r="C381" s="12"/>
      <c r="D381" s="12"/>
      <c r="E381" s="12"/>
      <c r="F381" s="12"/>
      <c r="G381" s="12"/>
      <c r="H381" s="12"/>
      <c r="I381" s="9"/>
      <c r="J381" s="6"/>
      <c r="K381" s="6"/>
      <c r="L381" s="6"/>
      <c r="M381" s="9"/>
      <c r="N381" s="6"/>
      <c r="O381" s="6"/>
      <c r="P381" s="12"/>
      <c r="Q381" s="12"/>
    </row>
    <row r="382" spans="2:17" ht="12.75">
      <c r="B382" s="12"/>
      <c r="C382" s="12"/>
      <c r="D382" s="12"/>
      <c r="E382" s="12"/>
      <c r="F382" s="12"/>
      <c r="G382" s="12"/>
      <c r="H382" s="12"/>
      <c r="I382" s="9"/>
      <c r="J382" s="6"/>
      <c r="K382" s="6"/>
      <c r="L382" s="6"/>
      <c r="M382" s="9"/>
      <c r="N382" s="6"/>
      <c r="O382" s="6"/>
      <c r="P382" s="12"/>
      <c r="Q382" s="12"/>
    </row>
    <row r="383" spans="2:17" ht="12.75">
      <c r="B383" s="12"/>
      <c r="C383" s="12"/>
      <c r="D383" s="12"/>
      <c r="E383" s="12"/>
      <c r="F383" s="12"/>
      <c r="G383" s="12"/>
      <c r="H383" s="12"/>
      <c r="I383" s="9"/>
      <c r="J383" s="6"/>
      <c r="K383" s="6"/>
      <c r="L383" s="6"/>
      <c r="M383" s="9"/>
      <c r="N383" s="6"/>
      <c r="O383" s="6"/>
      <c r="P383" s="12"/>
      <c r="Q383" s="12"/>
    </row>
    <row r="384" spans="2:17" ht="12.75">
      <c r="B384" s="12"/>
      <c r="C384" s="12"/>
      <c r="D384" s="12"/>
      <c r="E384" s="12"/>
      <c r="F384" s="12"/>
      <c r="G384" s="12"/>
      <c r="H384" s="12"/>
      <c r="I384" s="77"/>
      <c r="J384" s="12"/>
      <c r="K384" s="78"/>
      <c r="L384" s="12"/>
      <c r="M384" s="77"/>
      <c r="N384" s="12"/>
      <c r="O384" s="78"/>
      <c r="P384" s="12"/>
      <c r="Q384" s="12"/>
    </row>
    <row r="385" spans="2:17" ht="12.75">
      <c r="B385" s="12"/>
      <c r="C385" s="12"/>
      <c r="D385" s="12"/>
      <c r="E385" s="12"/>
      <c r="F385" s="12"/>
      <c r="G385" s="12"/>
      <c r="H385" s="12"/>
      <c r="I385" s="40"/>
      <c r="J385" s="12"/>
      <c r="K385" s="12"/>
      <c r="L385" s="12"/>
      <c r="M385" s="40"/>
      <c r="N385" s="12"/>
      <c r="O385" s="12"/>
      <c r="P385" s="12"/>
      <c r="Q385" s="12"/>
    </row>
    <row r="386" spans="2:17" ht="12.75">
      <c r="B386" s="12"/>
      <c r="C386" s="12"/>
      <c r="D386" s="40"/>
      <c r="E386" s="40"/>
      <c r="F386" s="40"/>
      <c r="G386" s="12"/>
      <c r="H386" s="12"/>
      <c r="I386" s="40"/>
      <c r="J386" s="12"/>
      <c r="K386" s="12"/>
      <c r="L386" s="12"/>
      <c r="M386" s="40"/>
      <c r="N386" s="12"/>
      <c r="O386" s="12"/>
      <c r="P386" s="12"/>
      <c r="Q386" s="12"/>
    </row>
    <row r="387" spans="2:17" ht="12.75">
      <c r="B387" s="12"/>
      <c r="C387" s="12"/>
      <c r="D387" s="12"/>
      <c r="E387" s="12"/>
      <c r="F387" s="12"/>
      <c r="G387" s="12"/>
      <c r="H387" s="12"/>
      <c r="I387" s="40"/>
      <c r="J387" s="12"/>
      <c r="K387" s="12"/>
      <c r="L387" s="12"/>
      <c r="M387" s="40"/>
      <c r="N387" s="12"/>
      <c r="O387" s="12"/>
      <c r="P387" s="12"/>
      <c r="Q387" s="12"/>
    </row>
    <row r="388" spans="2:17" ht="12.75">
      <c r="B388" s="12"/>
      <c r="C388" s="12"/>
      <c r="D388" s="12"/>
      <c r="E388" s="12"/>
      <c r="F388" s="12"/>
      <c r="G388" s="12"/>
      <c r="H388" s="12"/>
      <c r="I388" s="9"/>
      <c r="J388" s="12"/>
      <c r="K388" s="6"/>
      <c r="L388" s="12"/>
      <c r="M388" s="9"/>
      <c r="N388" s="12"/>
      <c r="O388" s="6"/>
      <c r="P388" s="12"/>
      <c r="Q388" s="12"/>
    </row>
    <row r="389" spans="2:17" ht="12.75">
      <c r="B389" s="12"/>
      <c r="C389" s="12"/>
      <c r="D389" s="12"/>
      <c r="E389" s="12"/>
      <c r="F389" s="12"/>
      <c r="G389" s="12"/>
      <c r="H389" s="12"/>
      <c r="I389" s="40"/>
      <c r="J389" s="12"/>
      <c r="K389" s="12"/>
      <c r="L389" s="12"/>
      <c r="M389" s="40"/>
      <c r="N389" s="12"/>
      <c r="O389" s="12"/>
      <c r="P389" s="12"/>
      <c r="Q389" s="12"/>
    </row>
    <row r="390" spans="2:17" ht="12.75">
      <c r="B390" s="12"/>
      <c r="C390" s="12"/>
      <c r="D390" s="12"/>
      <c r="E390" s="12"/>
      <c r="F390" s="12"/>
      <c r="G390" s="12"/>
      <c r="H390" s="12"/>
      <c r="I390" s="40"/>
      <c r="J390" s="12"/>
      <c r="K390" s="12"/>
      <c r="L390" s="12"/>
      <c r="M390" s="40"/>
      <c r="N390" s="12"/>
      <c r="O390" s="12"/>
      <c r="P390" s="12"/>
      <c r="Q390" s="12"/>
    </row>
    <row r="391" spans="2:17" ht="12.75">
      <c r="B391" s="12"/>
      <c r="C391" s="12"/>
      <c r="D391" s="12"/>
      <c r="E391" s="12"/>
      <c r="F391" s="12"/>
      <c r="G391" s="12"/>
      <c r="H391" s="12"/>
      <c r="I391" s="79"/>
      <c r="J391" s="12"/>
      <c r="K391" s="80"/>
      <c r="L391" s="12"/>
      <c r="M391" s="79"/>
      <c r="N391" s="12"/>
      <c r="O391" s="80"/>
      <c r="P391" s="12"/>
      <c r="Q391" s="12"/>
    </row>
    <row r="392" spans="2:17" ht="12.75">
      <c r="B392" s="12"/>
      <c r="C392" s="12"/>
      <c r="D392" s="12"/>
      <c r="E392" s="12"/>
      <c r="F392" s="12"/>
      <c r="G392" s="12"/>
      <c r="H392" s="12"/>
      <c r="I392" s="9"/>
      <c r="J392" s="6"/>
      <c r="K392" s="6"/>
      <c r="L392" s="6"/>
      <c r="M392" s="9"/>
      <c r="N392" s="6"/>
      <c r="O392" s="6"/>
      <c r="P392" s="12"/>
      <c r="Q392" s="12"/>
    </row>
    <row r="393" spans="2:17" ht="12.75">
      <c r="B393" s="12"/>
      <c r="C393" s="12"/>
      <c r="D393" s="12"/>
      <c r="E393" s="12"/>
      <c r="F393" s="12"/>
      <c r="G393" s="12"/>
      <c r="H393" s="12"/>
      <c r="I393" s="9"/>
      <c r="J393" s="12"/>
      <c r="K393" s="6"/>
      <c r="L393" s="12"/>
      <c r="M393" s="9"/>
      <c r="N393" s="12"/>
      <c r="O393" s="6"/>
      <c r="P393" s="12"/>
      <c r="Q393" s="12"/>
    </row>
    <row r="394" spans="2:17" ht="12.75">
      <c r="B394" s="12"/>
      <c r="C394" s="12"/>
      <c r="D394" s="12"/>
      <c r="E394" s="12"/>
      <c r="F394" s="12"/>
      <c r="G394" s="12"/>
      <c r="H394" s="12"/>
      <c r="I394" s="40"/>
      <c r="J394" s="12"/>
      <c r="K394" s="12"/>
      <c r="L394" s="12"/>
      <c r="M394" s="40"/>
      <c r="N394" s="12"/>
      <c r="O394" s="12"/>
      <c r="P394" s="12"/>
      <c r="Q394" s="12"/>
    </row>
    <row r="395" spans="2:17" ht="12.75">
      <c r="B395" s="12"/>
      <c r="C395" s="12"/>
      <c r="D395" s="12"/>
      <c r="E395" s="12"/>
      <c r="F395" s="12"/>
      <c r="G395" s="12"/>
      <c r="H395" s="12"/>
      <c r="I395" s="9"/>
      <c r="J395" s="6"/>
      <c r="K395" s="6"/>
      <c r="L395" s="6"/>
      <c r="M395" s="9"/>
      <c r="N395" s="6"/>
      <c r="O395" s="6"/>
      <c r="P395" s="12"/>
      <c r="Q395" s="12"/>
    </row>
    <row r="396" spans="2:17" ht="12.75">
      <c r="B396" s="12"/>
      <c r="C396" s="12"/>
      <c r="D396" s="12"/>
      <c r="E396" s="12"/>
      <c r="F396" s="12"/>
      <c r="G396" s="12"/>
      <c r="H396" s="12"/>
      <c r="I396" s="9"/>
      <c r="J396" s="6"/>
      <c r="K396" s="6"/>
      <c r="L396" s="6"/>
      <c r="M396" s="9"/>
      <c r="N396" s="6"/>
      <c r="O396" s="6"/>
      <c r="P396" s="12"/>
      <c r="Q396" s="12"/>
    </row>
    <row r="397" spans="2:17" ht="12.75">
      <c r="B397" s="12"/>
      <c r="C397" s="12"/>
      <c r="D397" s="12"/>
      <c r="E397" s="12"/>
      <c r="F397" s="12"/>
      <c r="G397" s="12"/>
      <c r="H397" s="12"/>
      <c r="I397" s="9"/>
      <c r="J397" s="12"/>
      <c r="K397" s="6"/>
      <c r="L397" s="12"/>
      <c r="M397" s="9"/>
      <c r="N397" s="12"/>
      <c r="O397" s="6"/>
      <c r="P397" s="12"/>
      <c r="Q397" s="12"/>
    </row>
    <row r="398" spans="2:17" ht="12.75">
      <c r="B398" s="12"/>
      <c r="C398" s="12"/>
      <c r="D398" s="12"/>
      <c r="E398" s="12"/>
      <c r="F398" s="12"/>
      <c r="G398" s="12"/>
      <c r="H398" s="12"/>
      <c r="I398" s="77"/>
      <c r="J398" s="12"/>
      <c r="K398" s="78"/>
      <c r="L398" s="12"/>
      <c r="M398" s="77"/>
      <c r="N398" s="12"/>
      <c r="O398" s="78"/>
      <c r="P398" s="12"/>
      <c r="Q398" s="12"/>
    </row>
    <row r="399" spans="2:17" ht="12.75">
      <c r="B399" s="12"/>
      <c r="C399" s="12"/>
      <c r="D399" s="12"/>
      <c r="E399" s="12"/>
      <c r="F399" s="12"/>
      <c r="G399" s="12"/>
      <c r="H399" s="12"/>
      <c r="I399" s="12"/>
      <c r="J399" s="12"/>
      <c r="K399" s="12"/>
      <c r="L399" s="12"/>
      <c r="M399" s="12"/>
      <c r="N399" s="12"/>
      <c r="O399" s="12"/>
      <c r="P399" s="12"/>
      <c r="Q399" s="12"/>
    </row>
    <row r="400" spans="2:17" ht="12.75">
      <c r="B400" s="12"/>
      <c r="C400" s="12"/>
      <c r="D400" s="12"/>
      <c r="E400" s="12"/>
      <c r="F400" s="12"/>
      <c r="G400" s="12"/>
      <c r="H400" s="12"/>
      <c r="I400" s="12"/>
      <c r="J400" s="12"/>
      <c r="K400" s="12"/>
      <c r="L400" s="12"/>
      <c r="M400" s="12"/>
      <c r="N400" s="12"/>
      <c r="O400" s="12"/>
      <c r="P400" s="12"/>
      <c r="Q400" s="12"/>
    </row>
    <row r="401" spans="2:17" ht="12.75">
      <c r="B401" s="12"/>
      <c r="C401" s="12"/>
      <c r="D401" s="12"/>
      <c r="E401" s="12"/>
      <c r="F401" s="12"/>
      <c r="G401" s="12"/>
      <c r="H401" s="12"/>
      <c r="I401" s="12"/>
      <c r="J401" s="12"/>
      <c r="K401" s="12"/>
      <c r="L401" s="12"/>
      <c r="M401" s="12"/>
      <c r="N401" s="12"/>
      <c r="O401" s="12"/>
      <c r="P401" s="12"/>
      <c r="Q401" s="12"/>
    </row>
    <row r="402" spans="2:17" ht="12.75">
      <c r="B402" s="12"/>
      <c r="C402" s="12"/>
      <c r="D402" s="12"/>
      <c r="E402" s="12"/>
      <c r="F402" s="12"/>
      <c r="G402" s="12"/>
      <c r="H402" s="12"/>
      <c r="I402" s="12"/>
      <c r="J402" s="12"/>
      <c r="K402" s="12"/>
      <c r="L402" s="12"/>
      <c r="M402" s="12"/>
      <c r="N402" s="12"/>
      <c r="O402" s="12"/>
      <c r="P402" s="12"/>
      <c r="Q402" s="12"/>
    </row>
    <row r="403" spans="2:17" ht="12.75">
      <c r="B403" s="12"/>
      <c r="C403" s="12"/>
      <c r="D403" s="12"/>
      <c r="E403" s="12"/>
      <c r="F403" s="12"/>
      <c r="G403" s="12"/>
      <c r="H403" s="12"/>
      <c r="I403" s="12"/>
      <c r="J403" s="12"/>
      <c r="K403" s="12"/>
      <c r="L403" s="12"/>
      <c r="M403" s="12"/>
      <c r="N403" s="12"/>
      <c r="O403" s="12"/>
      <c r="P403" s="12"/>
      <c r="Q403" s="12"/>
    </row>
    <row r="404" spans="2:17" ht="12.75">
      <c r="B404" s="12"/>
      <c r="C404" s="12"/>
      <c r="D404" s="12"/>
      <c r="E404" s="12"/>
      <c r="F404" s="12"/>
      <c r="G404" s="12"/>
      <c r="H404" s="12"/>
      <c r="I404" s="12"/>
      <c r="J404" s="12"/>
      <c r="K404" s="12"/>
      <c r="L404" s="12"/>
      <c r="M404" s="12"/>
      <c r="N404" s="12"/>
      <c r="O404" s="12"/>
      <c r="P404" s="12"/>
      <c r="Q404" s="12"/>
    </row>
    <row r="405" spans="2:17" ht="12.75">
      <c r="B405" s="12"/>
      <c r="C405" s="12"/>
      <c r="D405" s="12"/>
      <c r="E405" s="12"/>
      <c r="F405" s="12"/>
      <c r="G405" s="12"/>
      <c r="H405" s="12"/>
      <c r="I405" s="12"/>
      <c r="J405" s="12"/>
      <c r="K405" s="12"/>
      <c r="L405" s="12"/>
      <c r="M405" s="12"/>
      <c r="N405" s="12"/>
      <c r="O405" s="12"/>
      <c r="P405" s="12"/>
      <c r="Q405" s="12"/>
    </row>
    <row r="406" spans="2:17" ht="12.75">
      <c r="B406" s="12"/>
      <c r="C406" s="12"/>
      <c r="D406" s="12"/>
      <c r="E406" s="12"/>
      <c r="F406" s="12"/>
      <c r="G406" s="12"/>
      <c r="H406" s="12"/>
      <c r="I406" s="12"/>
      <c r="J406" s="12"/>
      <c r="K406" s="12"/>
      <c r="L406" s="12"/>
      <c r="M406" s="12"/>
      <c r="N406" s="12"/>
      <c r="O406" s="12"/>
      <c r="P406" s="12"/>
      <c r="Q406" s="12"/>
    </row>
    <row r="407" spans="2:17" ht="12.75">
      <c r="B407" s="12"/>
      <c r="C407" s="12"/>
      <c r="D407" s="12"/>
      <c r="E407" s="12"/>
      <c r="F407" s="12"/>
      <c r="G407" s="12"/>
      <c r="H407" s="12"/>
      <c r="I407" s="12"/>
      <c r="J407" s="12"/>
      <c r="K407" s="12"/>
      <c r="L407" s="12"/>
      <c r="M407" s="12"/>
      <c r="N407" s="12"/>
      <c r="O407" s="12"/>
      <c r="P407" s="12"/>
      <c r="Q407" s="12"/>
    </row>
    <row r="408" spans="2:17" ht="12.75">
      <c r="B408" s="12"/>
      <c r="C408" s="12"/>
      <c r="D408" s="12"/>
      <c r="E408" s="12"/>
      <c r="F408" s="12"/>
      <c r="G408" s="12"/>
      <c r="H408" s="12"/>
      <c r="I408" s="12"/>
      <c r="J408" s="12"/>
      <c r="K408" s="12"/>
      <c r="L408" s="12"/>
      <c r="M408" s="12"/>
      <c r="N408" s="12"/>
      <c r="O408" s="12"/>
      <c r="P408" s="12"/>
      <c r="Q408" s="12"/>
    </row>
    <row r="409" spans="2:17" ht="12.75">
      <c r="B409" s="12"/>
      <c r="C409" s="12"/>
      <c r="D409" s="12"/>
      <c r="E409" s="12"/>
      <c r="F409" s="12"/>
      <c r="G409" s="12"/>
      <c r="H409" s="12"/>
      <c r="I409" s="12"/>
      <c r="J409" s="12"/>
      <c r="K409" s="12"/>
      <c r="L409" s="12"/>
      <c r="M409" s="12"/>
      <c r="N409" s="12"/>
      <c r="O409" s="12"/>
      <c r="P409" s="12"/>
      <c r="Q409" s="12"/>
    </row>
    <row r="410" spans="2:17" ht="12.75">
      <c r="B410" s="12"/>
      <c r="C410" s="12"/>
      <c r="D410" s="12"/>
      <c r="E410" s="12"/>
      <c r="F410" s="12"/>
      <c r="G410" s="12"/>
      <c r="H410" s="12"/>
      <c r="I410" s="12"/>
      <c r="J410" s="12"/>
      <c r="K410" s="12"/>
      <c r="L410" s="12"/>
      <c r="M410" s="12"/>
      <c r="N410" s="12"/>
      <c r="O410" s="12"/>
      <c r="P410" s="12"/>
      <c r="Q410" s="12"/>
    </row>
    <row r="411" spans="2:17" ht="12.75">
      <c r="B411" s="12"/>
      <c r="C411" s="12"/>
      <c r="D411" s="12"/>
      <c r="E411" s="12"/>
      <c r="F411" s="12"/>
      <c r="G411" s="12"/>
      <c r="H411" s="12"/>
      <c r="I411" s="12"/>
      <c r="J411" s="12"/>
      <c r="K411" s="12"/>
      <c r="L411" s="12"/>
      <c r="M411" s="12"/>
      <c r="N411" s="12"/>
      <c r="O411" s="12"/>
      <c r="P411" s="12"/>
      <c r="Q411" s="12"/>
    </row>
    <row r="412" spans="2:17" ht="12.75">
      <c r="B412" s="12"/>
      <c r="C412" s="12"/>
      <c r="D412" s="12"/>
      <c r="E412" s="12"/>
      <c r="F412" s="12"/>
      <c r="G412" s="12"/>
      <c r="H412" s="12"/>
      <c r="I412" s="12"/>
      <c r="J412" s="12"/>
      <c r="K412" s="12"/>
      <c r="L412" s="12"/>
      <c r="M412" s="12"/>
      <c r="N412" s="12"/>
      <c r="O412" s="12"/>
      <c r="P412" s="12"/>
      <c r="Q412" s="12"/>
    </row>
    <row r="413" spans="2:17" ht="12.75">
      <c r="B413" s="12"/>
      <c r="C413" s="12"/>
      <c r="D413" s="12"/>
      <c r="E413" s="12"/>
      <c r="F413" s="12"/>
      <c r="G413" s="12"/>
      <c r="H413" s="12"/>
      <c r="I413" s="12"/>
      <c r="J413" s="12"/>
      <c r="K413" s="12"/>
      <c r="L413" s="12"/>
      <c r="M413" s="12"/>
      <c r="N413" s="12"/>
      <c r="O413" s="12"/>
      <c r="P413" s="12"/>
      <c r="Q413" s="12"/>
    </row>
    <row r="414" spans="2:17" ht="12.75">
      <c r="B414" s="12"/>
      <c r="C414" s="12"/>
      <c r="D414" s="12"/>
      <c r="E414" s="12"/>
      <c r="F414" s="12"/>
      <c r="G414" s="12"/>
      <c r="H414" s="12"/>
      <c r="I414" s="12"/>
      <c r="J414" s="12"/>
      <c r="K414" s="12"/>
      <c r="L414" s="12"/>
      <c r="M414" s="12"/>
      <c r="N414" s="12"/>
      <c r="O414" s="12"/>
      <c r="P414" s="12"/>
      <c r="Q414" s="12"/>
    </row>
    <row r="415" spans="2:17" ht="12.75">
      <c r="B415" s="12"/>
      <c r="C415" s="12"/>
      <c r="D415" s="12"/>
      <c r="E415" s="12"/>
      <c r="F415" s="12"/>
      <c r="G415" s="12"/>
      <c r="H415" s="12"/>
      <c r="I415" s="12"/>
      <c r="J415" s="12"/>
      <c r="K415" s="12"/>
      <c r="L415" s="12"/>
      <c r="M415" s="12"/>
      <c r="N415" s="12"/>
      <c r="O415" s="12"/>
      <c r="P415" s="12"/>
      <c r="Q415" s="12"/>
    </row>
    <row r="416" spans="2:17" ht="12.75">
      <c r="B416" s="12"/>
      <c r="C416" s="12"/>
      <c r="D416" s="12"/>
      <c r="E416" s="12"/>
      <c r="F416" s="12"/>
      <c r="G416" s="12"/>
      <c r="H416" s="12"/>
      <c r="I416" s="12"/>
      <c r="J416" s="12"/>
      <c r="K416" s="12"/>
      <c r="L416" s="12"/>
      <c r="M416" s="12"/>
      <c r="N416" s="12"/>
      <c r="O416" s="12"/>
      <c r="P416" s="12"/>
      <c r="Q416" s="12"/>
    </row>
    <row r="417" spans="2:17" ht="12.75">
      <c r="B417" s="12"/>
      <c r="C417" s="12"/>
      <c r="D417" s="12"/>
      <c r="E417" s="12"/>
      <c r="F417" s="12"/>
      <c r="G417" s="12"/>
      <c r="H417" s="12"/>
      <c r="I417" s="12"/>
      <c r="J417" s="12"/>
      <c r="K417" s="12"/>
      <c r="L417" s="12"/>
      <c r="M417" s="12"/>
      <c r="N417" s="12"/>
      <c r="O417" s="12"/>
      <c r="P417" s="12"/>
      <c r="Q417" s="12"/>
    </row>
    <row r="418" spans="2:17" ht="12.75">
      <c r="B418" s="12"/>
      <c r="C418" s="12"/>
      <c r="D418" s="12"/>
      <c r="E418" s="12"/>
      <c r="F418" s="12"/>
      <c r="G418" s="12"/>
      <c r="H418" s="12"/>
      <c r="I418" s="12"/>
      <c r="J418" s="12"/>
      <c r="K418" s="12"/>
      <c r="L418" s="12"/>
      <c r="M418" s="12"/>
      <c r="N418" s="12"/>
      <c r="O418" s="12"/>
      <c r="P418" s="12"/>
      <c r="Q418" s="12"/>
    </row>
    <row r="419" spans="2:17" ht="12.75">
      <c r="B419" s="12"/>
      <c r="C419" s="12"/>
      <c r="D419" s="12"/>
      <c r="E419" s="12"/>
      <c r="F419" s="12"/>
      <c r="G419" s="12"/>
      <c r="H419" s="12"/>
      <c r="I419" s="12"/>
      <c r="J419" s="12"/>
      <c r="K419" s="12"/>
      <c r="L419" s="12"/>
      <c r="M419" s="12"/>
      <c r="N419" s="12"/>
      <c r="O419" s="12"/>
      <c r="P419" s="12"/>
      <c r="Q419" s="12"/>
    </row>
    <row r="420" spans="2:17" ht="12.75">
      <c r="B420" s="12"/>
      <c r="C420" s="12"/>
      <c r="D420" s="12"/>
      <c r="E420" s="12"/>
      <c r="F420" s="12"/>
      <c r="G420" s="12"/>
      <c r="H420" s="12"/>
      <c r="I420" s="12"/>
      <c r="J420" s="12"/>
      <c r="K420" s="12"/>
      <c r="L420" s="12"/>
      <c r="M420" s="12"/>
      <c r="N420" s="12"/>
      <c r="O420" s="12"/>
      <c r="P420" s="12"/>
      <c r="Q420" s="12"/>
    </row>
    <row r="421" spans="2:17" ht="12.75">
      <c r="B421" s="12"/>
      <c r="C421" s="12"/>
      <c r="D421" s="12"/>
      <c r="E421" s="12"/>
      <c r="F421" s="12"/>
      <c r="G421" s="12"/>
      <c r="H421" s="12"/>
      <c r="I421" s="12"/>
      <c r="J421" s="12"/>
      <c r="K421" s="12"/>
      <c r="L421" s="12"/>
      <c r="M421" s="12"/>
      <c r="N421" s="12"/>
      <c r="O421" s="12"/>
      <c r="P421" s="12"/>
      <c r="Q421" s="12"/>
    </row>
    <row r="422" spans="2:17" ht="12.75">
      <c r="B422" s="12"/>
      <c r="C422" s="12"/>
      <c r="D422" s="12"/>
      <c r="E422" s="12"/>
      <c r="F422" s="12"/>
      <c r="G422" s="12"/>
      <c r="H422" s="12"/>
      <c r="I422" s="12"/>
      <c r="J422" s="12"/>
      <c r="K422" s="12"/>
      <c r="L422" s="12"/>
      <c r="M422" s="12"/>
      <c r="N422" s="12"/>
      <c r="O422" s="12"/>
      <c r="P422" s="12"/>
      <c r="Q422" s="12"/>
    </row>
    <row r="423" spans="2:17" ht="12.75">
      <c r="B423" s="12"/>
      <c r="C423" s="12"/>
      <c r="D423" s="12"/>
      <c r="E423" s="12"/>
      <c r="F423" s="12"/>
      <c r="G423" s="12"/>
      <c r="H423" s="12"/>
      <c r="I423" s="12"/>
      <c r="J423" s="12"/>
      <c r="K423" s="12"/>
      <c r="L423" s="12"/>
      <c r="M423" s="12"/>
      <c r="N423" s="12"/>
      <c r="O423" s="12"/>
      <c r="P423" s="12"/>
      <c r="Q423" s="12"/>
    </row>
    <row r="424" spans="2:17" ht="12.75">
      <c r="B424" s="12"/>
      <c r="C424" s="12"/>
      <c r="D424" s="12"/>
      <c r="E424" s="12"/>
      <c r="F424" s="12"/>
      <c r="G424" s="12"/>
      <c r="H424" s="12"/>
      <c r="I424" s="12"/>
      <c r="J424" s="12"/>
      <c r="K424" s="12"/>
      <c r="L424" s="12"/>
      <c r="M424" s="12"/>
      <c r="N424" s="12"/>
      <c r="O424" s="12"/>
      <c r="P424" s="12"/>
      <c r="Q424" s="12"/>
    </row>
    <row r="425" spans="2:17" ht="12.75">
      <c r="B425" s="12"/>
      <c r="C425" s="12"/>
      <c r="D425" s="12"/>
      <c r="E425" s="12"/>
      <c r="F425" s="12"/>
      <c r="G425" s="12"/>
      <c r="H425" s="12"/>
      <c r="I425" s="12"/>
      <c r="J425" s="12"/>
      <c r="K425" s="12"/>
      <c r="L425" s="12"/>
      <c r="M425" s="12"/>
      <c r="N425" s="12"/>
      <c r="O425" s="12"/>
      <c r="P425" s="12"/>
      <c r="Q425" s="12"/>
    </row>
    <row r="426" spans="2:17" ht="12.75">
      <c r="B426" s="12"/>
      <c r="C426" s="12"/>
      <c r="D426" s="12"/>
      <c r="E426" s="12"/>
      <c r="F426" s="12"/>
      <c r="G426" s="12"/>
      <c r="H426" s="12"/>
      <c r="I426" s="12"/>
      <c r="J426" s="12"/>
      <c r="K426" s="12"/>
      <c r="L426" s="12"/>
      <c r="M426" s="12"/>
      <c r="N426" s="12"/>
      <c r="O426" s="12"/>
      <c r="P426" s="12"/>
      <c r="Q426" s="12"/>
    </row>
    <row r="427" spans="2:17" ht="12.75">
      <c r="B427" s="12"/>
      <c r="C427" s="12"/>
      <c r="D427" s="12"/>
      <c r="E427" s="12"/>
      <c r="F427" s="12"/>
      <c r="G427" s="12"/>
      <c r="H427" s="12"/>
      <c r="I427" s="12"/>
      <c r="J427" s="12"/>
      <c r="K427" s="12"/>
      <c r="L427" s="12"/>
      <c r="M427" s="12"/>
      <c r="N427" s="12"/>
      <c r="O427" s="12"/>
      <c r="P427" s="12"/>
      <c r="Q427" s="12"/>
    </row>
    <row r="428" spans="2:17" ht="12.75">
      <c r="B428" s="12"/>
      <c r="C428" s="12"/>
      <c r="D428" s="81"/>
      <c r="E428" s="40"/>
      <c r="F428" s="40"/>
      <c r="G428" s="12"/>
      <c r="H428" s="12"/>
      <c r="I428" s="12"/>
      <c r="J428" s="12"/>
      <c r="K428" s="12"/>
      <c r="L428" s="12"/>
      <c r="M428" s="12"/>
      <c r="N428" s="12"/>
      <c r="O428" s="12"/>
      <c r="P428" s="12"/>
      <c r="Q428" s="12"/>
    </row>
    <row r="429" spans="2:17" ht="12.75">
      <c r="B429" s="12"/>
      <c r="C429" s="12"/>
      <c r="D429" s="12"/>
      <c r="E429" s="12"/>
      <c r="F429" s="12"/>
      <c r="G429" s="12"/>
      <c r="H429" s="12"/>
      <c r="I429" s="12"/>
      <c r="J429" s="12"/>
      <c r="K429" s="12"/>
      <c r="L429" s="12"/>
      <c r="M429" s="12"/>
      <c r="N429" s="12"/>
      <c r="O429" s="12"/>
      <c r="P429" s="12"/>
      <c r="Q429" s="12"/>
    </row>
    <row r="430" spans="2:17" ht="12.75">
      <c r="B430" s="12"/>
      <c r="C430" s="12"/>
      <c r="D430" s="40"/>
      <c r="E430" s="40"/>
      <c r="F430" s="40"/>
      <c r="G430" s="12"/>
      <c r="H430" s="12"/>
      <c r="I430" s="12"/>
      <c r="J430" s="12"/>
      <c r="K430" s="12"/>
      <c r="L430" s="12"/>
      <c r="M430" s="12"/>
      <c r="N430" s="12"/>
      <c r="O430" s="12"/>
      <c r="P430" s="12"/>
      <c r="Q430" s="12"/>
    </row>
    <row r="431" spans="2:17" ht="12.75">
      <c r="B431" s="12"/>
      <c r="C431" s="12"/>
      <c r="D431" s="12"/>
      <c r="E431" s="12"/>
      <c r="F431" s="12"/>
      <c r="G431" s="12"/>
      <c r="H431" s="12"/>
      <c r="I431" s="12"/>
      <c r="J431" s="12"/>
      <c r="K431" s="12"/>
      <c r="L431" s="12"/>
      <c r="M431" s="12"/>
      <c r="N431" s="12"/>
      <c r="O431" s="12"/>
      <c r="P431" s="12"/>
      <c r="Q431" s="12"/>
    </row>
    <row r="432" spans="2:17" ht="54.75" customHeight="1">
      <c r="B432" s="12"/>
      <c r="C432" s="12"/>
      <c r="D432" s="176"/>
      <c r="E432" s="176"/>
      <c r="F432" s="176"/>
      <c r="G432" s="176"/>
      <c r="H432" s="176"/>
      <c r="I432" s="176"/>
      <c r="J432" s="176"/>
      <c r="K432" s="176"/>
      <c r="L432" s="176"/>
      <c r="M432" s="176"/>
      <c r="N432" s="176"/>
      <c r="O432" s="176"/>
      <c r="P432" s="12"/>
      <c r="Q432" s="12"/>
    </row>
    <row r="433" spans="2:17" ht="12.75">
      <c r="B433" s="12"/>
      <c r="C433" s="12"/>
      <c r="D433" s="12"/>
      <c r="E433" s="12"/>
      <c r="F433" s="12"/>
      <c r="G433" s="12"/>
      <c r="H433" s="12"/>
      <c r="I433" s="12"/>
      <c r="J433" s="12"/>
      <c r="K433" s="12"/>
      <c r="L433" s="12"/>
      <c r="M433" s="12"/>
      <c r="N433" s="12"/>
      <c r="O433" s="12"/>
      <c r="P433" s="12"/>
      <c r="Q433" s="12"/>
    </row>
    <row r="434" spans="2:17" ht="12.75">
      <c r="B434" s="12"/>
      <c r="C434" s="12"/>
      <c r="D434" s="81"/>
      <c r="E434" s="40"/>
      <c r="F434" s="40"/>
      <c r="G434" s="12"/>
      <c r="H434" s="12"/>
      <c r="I434" s="12"/>
      <c r="J434" s="12"/>
      <c r="K434" s="12"/>
      <c r="L434" s="12"/>
      <c r="M434" s="12"/>
      <c r="N434" s="12"/>
      <c r="O434" s="12"/>
      <c r="P434" s="12"/>
      <c r="Q434" s="12"/>
    </row>
    <row r="435" spans="2:17" ht="12.75">
      <c r="B435" s="12"/>
      <c r="C435" s="12"/>
      <c r="D435" s="81"/>
      <c r="E435" s="40"/>
      <c r="F435" s="40"/>
      <c r="G435" s="12"/>
      <c r="H435" s="12"/>
      <c r="I435" s="12"/>
      <c r="J435" s="12"/>
      <c r="K435" s="12"/>
      <c r="L435" s="12"/>
      <c r="M435" s="12"/>
      <c r="N435" s="12"/>
      <c r="O435" s="12"/>
      <c r="P435" s="12"/>
      <c r="Q435" s="12"/>
    </row>
    <row r="436" spans="2:17" ht="12.75">
      <c r="B436" s="12"/>
      <c r="C436" s="12"/>
      <c r="D436" s="177"/>
      <c r="E436" s="177"/>
      <c r="F436" s="177"/>
      <c r="G436" s="177"/>
      <c r="H436" s="177"/>
      <c r="I436" s="177"/>
      <c r="J436" s="177"/>
      <c r="K436" s="177"/>
      <c r="L436" s="177"/>
      <c r="M436" s="177"/>
      <c r="N436" s="177"/>
      <c r="O436" s="177"/>
      <c r="P436" s="12"/>
      <c r="Q436" s="12"/>
    </row>
    <row r="437" spans="2:17" ht="12.75">
      <c r="B437" s="12"/>
      <c r="C437" s="12"/>
      <c r="D437" s="12"/>
      <c r="E437" s="12"/>
      <c r="F437" s="12"/>
      <c r="G437" s="12"/>
      <c r="H437" s="12"/>
      <c r="I437" s="12"/>
      <c r="J437" s="12"/>
      <c r="K437" s="12"/>
      <c r="L437" s="12"/>
      <c r="M437" s="12"/>
      <c r="N437" s="12"/>
      <c r="O437" s="12"/>
      <c r="P437" s="12"/>
      <c r="Q437" s="12"/>
    </row>
    <row r="438" spans="2:17" ht="12.75">
      <c r="B438" s="12"/>
      <c r="C438" s="12"/>
      <c r="D438" s="81"/>
      <c r="E438" s="40"/>
      <c r="F438" s="40"/>
      <c r="G438" s="12"/>
      <c r="H438" s="12"/>
      <c r="I438" s="12"/>
      <c r="J438" s="12"/>
      <c r="K438" s="12"/>
      <c r="L438" s="12"/>
      <c r="M438" s="12"/>
      <c r="N438" s="12"/>
      <c r="O438" s="12"/>
      <c r="P438" s="12"/>
      <c r="Q438" s="12"/>
    </row>
    <row r="439" spans="2:17" ht="12.75">
      <c r="B439" s="12"/>
      <c r="C439" s="12"/>
      <c r="D439" s="12"/>
      <c r="E439" s="12"/>
      <c r="F439" s="12"/>
      <c r="G439" s="12"/>
      <c r="H439" s="12"/>
      <c r="I439" s="12"/>
      <c r="J439" s="12"/>
      <c r="K439" s="12"/>
      <c r="L439" s="12"/>
      <c r="M439" s="12"/>
      <c r="N439" s="12"/>
      <c r="O439" s="12"/>
      <c r="P439" s="12"/>
      <c r="Q439" s="12"/>
    </row>
    <row r="440" spans="2:17" ht="12.75">
      <c r="B440" s="12"/>
      <c r="C440" s="12"/>
      <c r="D440" s="12"/>
      <c r="E440" s="12"/>
      <c r="F440" s="12"/>
      <c r="G440" s="12"/>
      <c r="H440" s="12"/>
      <c r="I440" s="12"/>
      <c r="J440" s="12"/>
      <c r="K440" s="12"/>
      <c r="L440" s="12"/>
      <c r="M440" s="12"/>
      <c r="N440" s="12"/>
      <c r="O440" s="40"/>
      <c r="P440" s="12"/>
      <c r="Q440" s="12"/>
    </row>
    <row r="441" spans="2:17" ht="12.75">
      <c r="B441" s="12"/>
      <c r="C441" s="12"/>
      <c r="D441" s="12"/>
      <c r="E441" s="12"/>
      <c r="F441" s="12"/>
      <c r="G441" s="12"/>
      <c r="H441" s="12"/>
      <c r="I441" s="12"/>
      <c r="J441" s="12"/>
      <c r="K441" s="12"/>
      <c r="L441" s="12"/>
      <c r="M441" s="12"/>
      <c r="N441" s="12"/>
      <c r="O441" s="40"/>
      <c r="P441" s="12"/>
      <c r="Q441" s="12"/>
    </row>
    <row r="442" spans="2:17" ht="12.75">
      <c r="B442" s="12"/>
      <c r="C442" s="12"/>
      <c r="D442" s="12"/>
      <c r="E442" s="12"/>
      <c r="F442" s="12"/>
      <c r="G442" s="12"/>
      <c r="H442" s="12"/>
      <c r="I442" s="12"/>
      <c r="J442" s="12"/>
      <c r="K442" s="12"/>
      <c r="L442" s="12"/>
      <c r="M442" s="12"/>
      <c r="N442" s="12"/>
      <c r="O442" s="40"/>
      <c r="P442" s="12"/>
      <c r="Q442" s="12"/>
    </row>
    <row r="443" spans="2:17" ht="12.75">
      <c r="B443" s="12"/>
      <c r="C443" s="12"/>
      <c r="D443" s="12"/>
      <c r="E443" s="12"/>
      <c r="F443" s="12"/>
      <c r="G443" s="12"/>
      <c r="H443" s="12"/>
      <c r="I443" s="12"/>
      <c r="J443" s="12"/>
      <c r="K443" s="12"/>
      <c r="L443" s="12"/>
      <c r="M443" s="12"/>
      <c r="N443" s="12"/>
      <c r="O443" s="12"/>
      <c r="P443" s="12"/>
      <c r="Q443" s="12"/>
    </row>
    <row r="444" spans="2:17" ht="12.75">
      <c r="B444" s="12"/>
      <c r="C444" s="12"/>
      <c r="D444" s="81"/>
      <c r="E444" s="40"/>
      <c r="F444" s="40"/>
      <c r="G444" s="12"/>
      <c r="H444" s="12"/>
      <c r="I444" s="12"/>
      <c r="J444" s="12"/>
      <c r="K444" s="12"/>
      <c r="L444" s="12"/>
      <c r="M444" s="12"/>
      <c r="N444" s="12"/>
      <c r="O444" s="12"/>
      <c r="P444" s="12"/>
      <c r="Q444" s="12"/>
    </row>
    <row r="445" spans="2:17" ht="12.75">
      <c r="B445" s="12"/>
      <c r="C445" s="12"/>
      <c r="D445" s="12"/>
      <c r="E445" s="12"/>
      <c r="F445" s="12"/>
      <c r="G445" s="12"/>
      <c r="H445" s="12"/>
      <c r="I445" s="12"/>
      <c r="J445" s="12"/>
      <c r="K445" s="12"/>
      <c r="L445" s="12"/>
      <c r="M445" s="12"/>
      <c r="N445" s="12"/>
      <c r="O445" s="12"/>
      <c r="P445" s="12"/>
      <c r="Q445" s="12"/>
    </row>
    <row r="446" spans="2:17" ht="14.25" customHeight="1">
      <c r="B446" s="12"/>
      <c r="C446" s="12"/>
      <c r="D446" s="176"/>
      <c r="E446" s="176"/>
      <c r="F446" s="176"/>
      <c r="G446" s="176"/>
      <c r="H446" s="176"/>
      <c r="I446" s="176"/>
      <c r="J446" s="176"/>
      <c r="K446" s="176"/>
      <c r="L446" s="176"/>
      <c r="M446" s="176"/>
      <c r="N446" s="176"/>
      <c r="O446" s="176"/>
      <c r="P446" s="12"/>
      <c r="Q446" s="12"/>
    </row>
    <row r="447" spans="2:17" ht="12.75">
      <c r="B447" s="12"/>
      <c r="C447" s="12"/>
      <c r="D447" s="12"/>
      <c r="E447" s="12"/>
      <c r="F447" s="12"/>
      <c r="G447" s="12"/>
      <c r="H447" s="12"/>
      <c r="I447" s="12"/>
      <c r="J447" s="12"/>
      <c r="K447" s="12"/>
      <c r="L447" s="12"/>
      <c r="M447" s="12"/>
      <c r="N447" s="12"/>
      <c r="O447" s="12"/>
      <c r="P447" s="12"/>
      <c r="Q447" s="12"/>
    </row>
    <row r="448" spans="2:17" ht="12.75">
      <c r="B448" s="12"/>
      <c r="C448" s="12"/>
      <c r="D448" s="81"/>
      <c r="E448" s="40"/>
      <c r="F448" s="40"/>
      <c r="G448" s="12"/>
      <c r="H448" s="12"/>
      <c r="I448" s="12"/>
      <c r="J448" s="12"/>
      <c r="K448" s="12"/>
      <c r="L448" s="12"/>
      <c r="M448" s="12"/>
      <c r="N448" s="12"/>
      <c r="O448" s="12"/>
      <c r="P448" s="12"/>
      <c r="Q448" s="12"/>
    </row>
    <row r="449" spans="2:17" ht="12.75">
      <c r="B449" s="12"/>
      <c r="C449" s="12"/>
      <c r="D449" s="12"/>
      <c r="E449" s="12"/>
      <c r="F449" s="12"/>
      <c r="G449" s="12"/>
      <c r="H449" s="12"/>
      <c r="I449" s="12"/>
      <c r="J449" s="12"/>
      <c r="K449" s="12"/>
      <c r="L449" s="12"/>
      <c r="M449" s="12"/>
      <c r="N449" s="12"/>
      <c r="O449" s="12"/>
      <c r="P449" s="12"/>
      <c r="Q449" s="12"/>
    </row>
    <row r="450" spans="2:17" ht="12.75">
      <c r="B450" s="12"/>
      <c r="C450" s="12"/>
      <c r="D450" s="12"/>
      <c r="E450" s="12"/>
      <c r="F450" s="12"/>
      <c r="G450" s="12"/>
      <c r="H450" s="12"/>
      <c r="I450" s="12"/>
      <c r="J450" s="12"/>
      <c r="K450" s="12"/>
      <c r="L450" s="12"/>
      <c r="M450" s="12"/>
      <c r="N450" s="12"/>
      <c r="O450" s="12"/>
      <c r="P450" s="12"/>
      <c r="Q450" s="12"/>
    </row>
    <row r="451" spans="2:17" ht="12.75">
      <c r="B451" s="12"/>
      <c r="C451" s="12"/>
      <c r="D451" s="12"/>
      <c r="E451" s="12"/>
      <c r="F451" s="12"/>
      <c r="G451" s="12"/>
      <c r="H451" s="12"/>
      <c r="I451" s="12"/>
      <c r="J451" s="12"/>
      <c r="K451" s="12"/>
      <c r="L451" s="12"/>
      <c r="M451" s="74"/>
      <c r="N451" s="40"/>
      <c r="O451" s="74"/>
      <c r="P451" s="12"/>
      <c r="Q451" s="12"/>
    </row>
    <row r="452" spans="2:17" ht="12.75">
      <c r="B452" s="12"/>
      <c r="C452" s="12"/>
      <c r="D452" s="12"/>
      <c r="E452" s="12"/>
      <c r="F452" s="12"/>
      <c r="G452" s="12"/>
      <c r="H452" s="12"/>
      <c r="I452" s="12"/>
      <c r="J452" s="12"/>
      <c r="K452" s="12"/>
      <c r="L452" s="12"/>
      <c r="M452" s="74"/>
      <c r="N452" s="40"/>
      <c r="O452" s="74"/>
      <c r="P452" s="12"/>
      <c r="Q452" s="12"/>
    </row>
    <row r="453" spans="2:17" ht="12.75">
      <c r="B453" s="12"/>
      <c r="C453" s="12"/>
      <c r="D453" s="40"/>
      <c r="E453" s="12"/>
      <c r="F453" s="12"/>
      <c r="G453" s="12"/>
      <c r="H453" s="12"/>
      <c r="I453" s="12"/>
      <c r="J453" s="12"/>
      <c r="K453" s="12"/>
      <c r="L453" s="12"/>
      <c r="M453" s="12"/>
      <c r="N453" s="12"/>
      <c r="O453" s="12"/>
      <c r="P453" s="12"/>
      <c r="Q453" s="12"/>
    </row>
    <row r="454" spans="2:17" ht="12.75">
      <c r="B454" s="12"/>
      <c r="C454" s="12"/>
      <c r="D454" s="63"/>
      <c r="E454" s="12"/>
      <c r="F454" s="12"/>
      <c r="G454" s="12"/>
      <c r="H454" s="12"/>
      <c r="I454" s="12"/>
      <c r="J454" s="12"/>
      <c r="K454" s="12"/>
      <c r="L454" s="12"/>
      <c r="M454" s="6"/>
      <c r="N454" s="6"/>
      <c r="O454" s="6"/>
      <c r="P454" s="12"/>
      <c r="Q454" s="12"/>
    </row>
    <row r="455" spans="2:17" ht="12.75">
      <c r="B455" s="12"/>
      <c r="C455" s="12"/>
      <c r="D455" s="63"/>
      <c r="E455" s="12"/>
      <c r="F455" s="12"/>
      <c r="G455" s="12"/>
      <c r="H455" s="12"/>
      <c r="I455" s="12"/>
      <c r="J455" s="12"/>
      <c r="K455" s="12"/>
      <c r="L455" s="12"/>
      <c r="M455" s="6"/>
      <c r="N455" s="6"/>
      <c r="O455" s="6"/>
      <c r="P455" s="12"/>
      <c r="Q455" s="12"/>
    </row>
    <row r="456" spans="2:17" ht="12.75">
      <c r="B456" s="12"/>
      <c r="C456" s="12"/>
      <c r="D456" s="63"/>
      <c r="E456" s="12"/>
      <c r="F456" s="12"/>
      <c r="G456" s="12"/>
      <c r="H456" s="12"/>
      <c r="I456" s="12"/>
      <c r="J456" s="12"/>
      <c r="K456" s="12"/>
      <c r="L456" s="12"/>
      <c r="M456" s="6"/>
      <c r="N456" s="6"/>
      <c r="O456" s="6"/>
      <c r="P456" s="12"/>
      <c r="Q456" s="12"/>
    </row>
    <row r="457" spans="2:17" ht="12.75">
      <c r="B457" s="12"/>
      <c r="C457" s="12"/>
      <c r="D457" s="63"/>
      <c r="E457" s="12"/>
      <c r="F457" s="12"/>
      <c r="G457" s="12"/>
      <c r="H457" s="12"/>
      <c r="I457" s="12"/>
      <c r="J457" s="12"/>
      <c r="K457" s="12"/>
      <c r="L457" s="12"/>
      <c r="M457" s="6"/>
      <c r="N457" s="6"/>
      <c r="O457" s="6"/>
      <c r="P457" s="12"/>
      <c r="Q457" s="12"/>
    </row>
    <row r="458" spans="2:17" ht="12.75">
      <c r="B458" s="12"/>
      <c r="C458" s="12"/>
      <c r="D458" s="63"/>
      <c r="E458" s="12"/>
      <c r="F458" s="12"/>
      <c r="G458" s="12"/>
      <c r="H458" s="12"/>
      <c r="I458" s="12"/>
      <c r="J458" s="12"/>
      <c r="K458" s="12"/>
      <c r="L458" s="12"/>
      <c r="M458" s="6"/>
      <c r="N458" s="6"/>
      <c r="O458" s="6"/>
      <c r="P458" s="12"/>
      <c r="Q458" s="12"/>
    </row>
    <row r="459" spans="2:17" ht="12.75">
      <c r="B459" s="12"/>
      <c r="C459" s="12"/>
      <c r="D459" s="63"/>
      <c r="E459" s="12"/>
      <c r="F459" s="12"/>
      <c r="G459" s="12"/>
      <c r="H459" s="12"/>
      <c r="I459" s="12"/>
      <c r="J459" s="12"/>
      <c r="K459" s="12"/>
      <c r="L459" s="12"/>
      <c r="M459" s="6"/>
      <c r="N459" s="6"/>
      <c r="O459" s="6"/>
      <c r="P459" s="12"/>
      <c r="Q459" s="12"/>
    </row>
    <row r="460" spans="2:17" ht="12.75">
      <c r="B460" s="12"/>
      <c r="C460" s="12"/>
      <c r="D460" s="12"/>
      <c r="E460" s="12"/>
      <c r="F460" s="12"/>
      <c r="G460" s="12"/>
      <c r="H460" s="12"/>
      <c r="I460" s="12"/>
      <c r="J460" s="12"/>
      <c r="K460" s="12"/>
      <c r="L460" s="12"/>
      <c r="M460" s="6"/>
      <c r="N460" s="6"/>
      <c r="O460" s="6"/>
      <c r="P460" s="12"/>
      <c r="Q460" s="12"/>
    </row>
    <row r="461" spans="2:17" ht="12.75">
      <c r="B461" s="12"/>
      <c r="C461" s="12"/>
      <c r="D461" s="12"/>
      <c r="E461" s="12"/>
      <c r="F461" s="12"/>
      <c r="G461" s="12"/>
      <c r="H461" s="12"/>
      <c r="I461" s="12"/>
      <c r="J461" s="12"/>
      <c r="K461" s="12"/>
      <c r="L461" s="12"/>
      <c r="M461" s="12"/>
      <c r="N461" s="12"/>
      <c r="O461" s="12"/>
      <c r="P461" s="12"/>
      <c r="Q461" s="12"/>
    </row>
    <row r="462" spans="2:17" ht="12.75">
      <c r="B462" s="12"/>
      <c r="C462" s="12"/>
      <c r="D462" s="81"/>
      <c r="E462" s="40"/>
      <c r="F462" s="40"/>
      <c r="G462" s="12"/>
      <c r="H462" s="12"/>
      <c r="I462" s="12"/>
      <c r="J462" s="12"/>
      <c r="K462" s="12"/>
      <c r="L462" s="12"/>
      <c r="M462" s="12"/>
      <c r="N462" s="12"/>
      <c r="O462" s="12"/>
      <c r="P462" s="12"/>
      <c r="Q462" s="12"/>
    </row>
    <row r="463" spans="2:17" ht="12.75">
      <c r="B463" s="12"/>
      <c r="C463" s="12"/>
      <c r="D463" s="12"/>
      <c r="E463" s="12"/>
      <c r="F463" s="12"/>
      <c r="G463" s="12"/>
      <c r="H463" s="12"/>
      <c r="I463" s="12"/>
      <c r="J463" s="12"/>
      <c r="K463" s="12"/>
      <c r="L463" s="12"/>
      <c r="M463" s="12"/>
      <c r="N463" s="12"/>
      <c r="O463" s="12"/>
      <c r="P463" s="12"/>
      <c r="Q463" s="12"/>
    </row>
    <row r="464" spans="2:17" ht="38.25" customHeight="1">
      <c r="B464" s="12"/>
      <c r="C464" s="12"/>
      <c r="D464" s="176"/>
      <c r="E464" s="176"/>
      <c r="F464" s="176"/>
      <c r="G464" s="176"/>
      <c r="H464" s="176"/>
      <c r="I464" s="176"/>
      <c r="J464" s="176"/>
      <c r="K464" s="176"/>
      <c r="L464" s="176"/>
      <c r="M464" s="176"/>
      <c r="N464" s="176"/>
      <c r="O464" s="176"/>
      <c r="P464" s="12"/>
      <c r="Q464" s="12"/>
    </row>
    <row r="465" spans="2:17" ht="12.75" customHeight="1">
      <c r="B465" s="12"/>
      <c r="C465" s="12"/>
      <c r="D465" s="82"/>
      <c r="E465" s="82"/>
      <c r="F465" s="82"/>
      <c r="G465" s="82"/>
      <c r="H465" s="82"/>
      <c r="I465" s="82"/>
      <c r="J465" s="82"/>
      <c r="K465" s="82"/>
      <c r="L465" s="82"/>
      <c r="M465" s="82"/>
      <c r="N465" s="82"/>
      <c r="O465" s="82"/>
      <c r="P465" s="12"/>
      <c r="Q465" s="12"/>
    </row>
    <row r="466" spans="2:17" ht="52.5" customHeight="1">
      <c r="B466" s="12"/>
      <c r="C466" s="12"/>
      <c r="D466" s="176"/>
      <c r="E466" s="176"/>
      <c r="F466" s="176"/>
      <c r="G466" s="176"/>
      <c r="H466" s="176"/>
      <c r="I466" s="176"/>
      <c r="J466" s="176"/>
      <c r="K466" s="176"/>
      <c r="L466" s="176"/>
      <c r="M466" s="176"/>
      <c r="N466" s="176"/>
      <c r="O466" s="176"/>
      <c r="P466" s="12"/>
      <c r="Q466" s="12"/>
    </row>
    <row r="467" spans="2:17" ht="12.75">
      <c r="B467" s="12"/>
      <c r="C467" s="12"/>
      <c r="D467" s="12"/>
      <c r="E467" s="12"/>
      <c r="F467" s="12"/>
      <c r="G467" s="12"/>
      <c r="H467" s="12"/>
      <c r="I467" s="12"/>
      <c r="J467" s="12"/>
      <c r="K467" s="12"/>
      <c r="L467" s="12"/>
      <c r="M467" s="12"/>
      <c r="N467" s="12"/>
      <c r="O467" s="12"/>
      <c r="P467" s="12"/>
      <c r="Q467" s="12"/>
    </row>
    <row r="468" spans="2:17" ht="26.25" customHeight="1">
      <c r="B468" s="12"/>
      <c r="C468" s="12"/>
      <c r="D468" s="176"/>
      <c r="E468" s="176"/>
      <c r="F468" s="176"/>
      <c r="G468" s="176"/>
      <c r="H468" s="176"/>
      <c r="I468" s="176"/>
      <c r="J468" s="176"/>
      <c r="K468" s="176"/>
      <c r="L468" s="176"/>
      <c r="M468" s="176"/>
      <c r="N468" s="176"/>
      <c r="O468" s="176"/>
      <c r="P468" s="12"/>
      <c r="Q468" s="12"/>
    </row>
    <row r="469" spans="2:17" ht="12.75">
      <c r="B469" s="12"/>
      <c r="C469" s="12"/>
      <c r="D469" s="12"/>
      <c r="E469" s="12"/>
      <c r="F469" s="12"/>
      <c r="G469" s="12"/>
      <c r="H469" s="12"/>
      <c r="I469" s="12"/>
      <c r="J469" s="12"/>
      <c r="K469" s="12"/>
      <c r="L469" s="12"/>
      <c r="M469" s="12"/>
      <c r="N469" s="12"/>
      <c r="O469" s="12"/>
      <c r="P469" s="12"/>
      <c r="Q469" s="12"/>
    </row>
    <row r="470" spans="2:17" ht="12.75">
      <c r="B470" s="12"/>
      <c r="C470" s="12"/>
      <c r="D470" s="81"/>
      <c r="E470" s="40"/>
      <c r="F470" s="40"/>
      <c r="G470" s="12"/>
      <c r="H470" s="12"/>
      <c r="I470" s="12"/>
      <c r="J470" s="12"/>
      <c r="K470" s="12"/>
      <c r="L470" s="12"/>
      <c r="M470" s="12"/>
      <c r="N470" s="12"/>
      <c r="O470" s="12"/>
      <c r="P470" s="12"/>
      <c r="Q470" s="12"/>
    </row>
    <row r="471" spans="2:17" ht="12.75">
      <c r="B471" s="12"/>
      <c r="C471" s="12"/>
      <c r="D471" s="12"/>
      <c r="E471" s="12"/>
      <c r="F471" s="12"/>
      <c r="G471" s="12"/>
      <c r="H471" s="12"/>
      <c r="I471" s="12"/>
      <c r="J471" s="12"/>
      <c r="K471" s="12"/>
      <c r="L471" s="12"/>
      <c r="M471" s="12"/>
      <c r="N471" s="12"/>
      <c r="O471" s="12"/>
      <c r="P471" s="12"/>
      <c r="Q471" s="12"/>
    </row>
    <row r="472" spans="2:17" ht="26.25" customHeight="1">
      <c r="B472" s="12"/>
      <c r="C472" s="12"/>
      <c r="D472" s="179"/>
      <c r="E472" s="179"/>
      <c r="F472" s="179"/>
      <c r="G472" s="179"/>
      <c r="H472" s="179"/>
      <c r="I472" s="179"/>
      <c r="J472" s="179"/>
      <c r="K472" s="179"/>
      <c r="L472" s="179"/>
      <c r="M472" s="179"/>
      <c r="N472" s="179"/>
      <c r="O472" s="179"/>
      <c r="P472" s="12"/>
      <c r="Q472" s="12"/>
    </row>
    <row r="473" spans="2:17" ht="12.75">
      <c r="B473" s="12"/>
      <c r="C473" s="12"/>
      <c r="D473" s="12"/>
      <c r="E473" s="12"/>
      <c r="F473" s="12"/>
      <c r="G473" s="12"/>
      <c r="H473" s="12"/>
      <c r="I473" s="12"/>
      <c r="J473" s="12"/>
      <c r="K473" s="12"/>
      <c r="L473" s="12"/>
      <c r="M473" s="12"/>
      <c r="N473" s="12"/>
      <c r="O473" s="12"/>
      <c r="P473" s="12"/>
      <c r="Q473" s="12"/>
    </row>
    <row r="474" spans="2:17" ht="12.75">
      <c r="B474" s="12"/>
      <c r="C474" s="12"/>
      <c r="D474" s="81"/>
      <c r="E474" s="40"/>
      <c r="F474" s="40"/>
      <c r="G474" s="12"/>
      <c r="H474" s="12"/>
      <c r="I474" s="12"/>
      <c r="J474" s="12"/>
      <c r="K474" s="12"/>
      <c r="L474" s="12"/>
      <c r="M474" s="12"/>
      <c r="N474" s="12"/>
      <c r="O474" s="12"/>
      <c r="P474" s="12"/>
      <c r="Q474" s="12"/>
    </row>
    <row r="475" spans="2:17" ht="12.75">
      <c r="B475" s="12"/>
      <c r="C475" s="12"/>
      <c r="D475" s="12"/>
      <c r="E475" s="12"/>
      <c r="F475" s="12"/>
      <c r="G475" s="12"/>
      <c r="H475" s="12"/>
      <c r="I475" s="12"/>
      <c r="J475" s="12"/>
      <c r="K475" s="12"/>
      <c r="L475" s="12"/>
      <c r="M475" s="12"/>
      <c r="N475" s="12"/>
      <c r="O475" s="12"/>
      <c r="P475" s="12"/>
      <c r="Q475" s="12"/>
    </row>
    <row r="476" spans="2:17" ht="12.75">
      <c r="B476" s="12"/>
      <c r="C476" s="12"/>
      <c r="D476" s="12"/>
      <c r="E476" s="12"/>
      <c r="F476" s="12"/>
      <c r="G476" s="12"/>
      <c r="H476" s="12"/>
      <c r="I476" s="12"/>
      <c r="J476" s="12"/>
      <c r="K476" s="12"/>
      <c r="L476" s="12"/>
      <c r="M476" s="12"/>
      <c r="N476" s="12"/>
      <c r="O476" s="12"/>
      <c r="P476" s="12"/>
      <c r="Q476" s="12"/>
    </row>
    <row r="477" spans="2:17" ht="12.75">
      <c r="B477" s="12"/>
      <c r="C477" s="12"/>
      <c r="D477" s="12"/>
      <c r="E477" s="12"/>
      <c r="F477" s="12"/>
      <c r="G477" s="12"/>
      <c r="H477" s="12"/>
      <c r="I477" s="12"/>
      <c r="J477" s="12"/>
      <c r="K477" s="12"/>
      <c r="L477" s="12"/>
      <c r="M477" s="12"/>
      <c r="N477" s="12"/>
      <c r="O477" s="12"/>
      <c r="P477" s="12"/>
      <c r="Q477" s="12"/>
    </row>
    <row r="478" spans="2:17" ht="25.5" customHeight="1">
      <c r="B478" s="12"/>
      <c r="C478" s="12"/>
      <c r="D478" s="83"/>
      <c r="E478" s="179"/>
      <c r="F478" s="179"/>
      <c r="G478" s="179"/>
      <c r="H478" s="179"/>
      <c r="I478" s="179"/>
      <c r="J478" s="179"/>
      <c r="K478" s="179"/>
      <c r="L478" s="179"/>
      <c r="M478" s="179"/>
      <c r="N478" s="179"/>
      <c r="O478" s="179"/>
      <c r="P478" s="12"/>
      <c r="Q478" s="12"/>
    </row>
    <row r="479" spans="2:17" ht="12.75">
      <c r="B479" s="12"/>
      <c r="C479" s="12"/>
      <c r="D479" s="12"/>
      <c r="E479" s="12"/>
      <c r="F479" s="12"/>
      <c r="G479" s="12"/>
      <c r="H479" s="12"/>
      <c r="I479" s="12"/>
      <c r="J479" s="12"/>
      <c r="K479" s="12"/>
      <c r="L479" s="12"/>
      <c r="M479" s="12"/>
      <c r="N479" s="12"/>
      <c r="O479" s="12"/>
      <c r="P479" s="12"/>
      <c r="Q479" s="12"/>
    </row>
    <row r="480" spans="2:17" ht="12.75">
      <c r="B480" s="12"/>
      <c r="C480" s="12"/>
      <c r="D480" s="63"/>
      <c r="E480" s="12"/>
      <c r="F480" s="12"/>
      <c r="G480" s="12"/>
      <c r="H480" s="12"/>
      <c r="I480" s="12"/>
      <c r="J480" s="12"/>
      <c r="K480" s="12"/>
      <c r="L480" s="12"/>
      <c r="M480" s="12"/>
      <c r="N480" s="12"/>
      <c r="O480" s="12"/>
      <c r="P480" s="12"/>
      <c r="Q480" s="12"/>
    </row>
    <row r="481" spans="2:17" ht="12.75">
      <c r="B481" s="12"/>
      <c r="C481" s="12"/>
      <c r="D481" s="63"/>
      <c r="E481" s="12"/>
      <c r="F481" s="12"/>
      <c r="G481" s="12"/>
      <c r="H481" s="12"/>
      <c r="I481" s="12"/>
      <c r="J481" s="12"/>
      <c r="K481" s="12"/>
      <c r="L481" s="12"/>
      <c r="M481" s="12"/>
      <c r="N481" s="12"/>
      <c r="O481" s="12"/>
      <c r="P481" s="12"/>
      <c r="Q481" s="12"/>
    </row>
    <row r="482" spans="2:17" ht="12.75">
      <c r="B482" s="12"/>
      <c r="C482" s="12"/>
      <c r="D482" s="63"/>
      <c r="E482" s="12"/>
      <c r="F482" s="12"/>
      <c r="G482" s="12"/>
      <c r="H482" s="12"/>
      <c r="I482" s="12"/>
      <c r="J482" s="12"/>
      <c r="K482" s="12"/>
      <c r="L482" s="12"/>
      <c r="M482" s="12"/>
      <c r="N482" s="12"/>
      <c r="O482" s="12"/>
      <c r="P482" s="12"/>
      <c r="Q482" s="12"/>
    </row>
    <row r="483" spans="2:17" ht="12.75">
      <c r="B483" s="12"/>
      <c r="C483" s="12"/>
      <c r="D483" s="12"/>
      <c r="E483" s="12"/>
      <c r="F483" s="12"/>
      <c r="G483" s="12"/>
      <c r="H483" s="12"/>
      <c r="I483" s="12"/>
      <c r="J483" s="12"/>
      <c r="K483" s="12"/>
      <c r="L483" s="12"/>
      <c r="M483" s="12"/>
      <c r="N483" s="12"/>
      <c r="O483" s="12"/>
      <c r="P483" s="12"/>
      <c r="Q483" s="12"/>
    </row>
    <row r="484" spans="2:17" ht="12.75">
      <c r="B484" s="12"/>
      <c r="C484" s="12"/>
      <c r="D484" s="81"/>
      <c r="E484" s="40"/>
      <c r="F484" s="40"/>
      <c r="G484" s="12"/>
      <c r="H484" s="12"/>
      <c r="I484" s="12"/>
      <c r="J484" s="12"/>
      <c r="K484" s="12"/>
      <c r="L484" s="12"/>
      <c r="M484" s="12"/>
      <c r="N484" s="12"/>
      <c r="O484" s="12"/>
      <c r="P484" s="12"/>
      <c r="Q484" s="12"/>
    </row>
    <row r="485" spans="2:17" ht="12.75">
      <c r="B485" s="12"/>
      <c r="C485" s="12"/>
      <c r="D485" s="12"/>
      <c r="E485" s="12"/>
      <c r="F485" s="12"/>
      <c r="G485" s="12"/>
      <c r="H485" s="12"/>
      <c r="I485" s="12"/>
      <c r="J485" s="12"/>
      <c r="K485" s="12"/>
      <c r="L485" s="12"/>
      <c r="M485" s="12"/>
      <c r="N485" s="12"/>
      <c r="O485" s="12"/>
      <c r="P485" s="12"/>
      <c r="Q485" s="12"/>
    </row>
    <row r="486" spans="2:17" ht="12.75">
      <c r="B486" s="12"/>
      <c r="C486" s="12"/>
      <c r="D486" s="12"/>
      <c r="E486" s="12"/>
      <c r="F486" s="12"/>
      <c r="G486" s="12"/>
      <c r="H486" s="12"/>
      <c r="I486" s="12"/>
      <c r="J486" s="12"/>
      <c r="K486" s="12"/>
      <c r="L486" s="12"/>
      <c r="M486" s="12"/>
      <c r="N486" s="12"/>
      <c r="O486" s="12"/>
      <c r="P486" s="12"/>
      <c r="Q486" s="12"/>
    </row>
    <row r="487" spans="2:17" ht="12.75">
      <c r="B487" s="12"/>
      <c r="C487" s="12"/>
      <c r="D487" s="40"/>
      <c r="E487" s="12"/>
      <c r="F487" s="12"/>
      <c r="G487" s="12"/>
      <c r="H487" s="12"/>
      <c r="I487" s="12"/>
      <c r="J487" s="12"/>
      <c r="K487" s="12"/>
      <c r="L487" s="12"/>
      <c r="M487" s="12"/>
      <c r="N487" s="12"/>
      <c r="O487" s="12"/>
      <c r="P487" s="12"/>
      <c r="Q487" s="12"/>
    </row>
    <row r="488" spans="2:17" ht="12.75">
      <c r="B488" s="12"/>
      <c r="C488" s="12"/>
      <c r="D488" s="63"/>
      <c r="E488" s="12"/>
      <c r="F488" s="12"/>
      <c r="G488" s="12"/>
      <c r="H488" s="12"/>
      <c r="I488" s="12"/>
      <c r="J488" s="12"/>
      <c r="K488" s="12"/>
      <c r="L488" s="12"/>
      <c r="M488" s="12"/>
      <c r="N488" s="12"/>
      <c r="O488" s="12"/>
      <c r="P488" s="12"/>
      <c r="Q488" s="12"/>
    </row>
    <row r="489" spans="2:17" ht="12.75">
      <c r="B489" s="12"/>
      <c r="C489" s="12"/>
      <c r="D489" s="12"/>
      <c r="E489" s="12"/>
      <c r="F489" s="12"/>
      <c r="G489" s="12"/>
      <c r="H489" s="12"/>
      <c r="I489" s="12"/>
      <c r="J489" s="12"/>
      <c r="K489" s="12"/>
      <c r="L489" s="12"/>
      <c r="M489" s="12"/>
      <c r="N489" s="12"/>
      <c r="O489" s="12"/>
      <c r="P489" s="12"/>
      <c r="Q489" s="12"/>
    </row>
    <row r="490" spans="2:17" ht="12.75">
      <c r="B490" s="12"/>
      <c r="C490" s="12"/>
      <c r="D490" s="12"/>
      <c r="E490" s="12"/>
      <c r="F490" s="12"/>
      <c r="G490" s="12"/>
      <c r="H490" s="12"/>
      <c r="I490" s="12"/>
      <c r="J490" s="12"/>
      <c r="K490" s="12"/>
      <c r="L490" s="12"/>
      <c r="M490" s="12"/>
      <c r="N490" s="12"/>
      <c r="O490" s="12"/>
      <c r="P490" s="12"/>
      <c r="Q490" s="12"/>
    </row>
    <row r="491" spans="2:17" ht="12.75">
      <c r="B491" s="12"/>
      <c r="C491" s="12"/>
      <c r="D491" s="40"/>
      <c r="E491" s="12"/>
      <c r="F491" s="12"/>
      <c r="G491" s="12"/>
      <c r="H491" s="12"/>
      <c r="I491" s="12"/>
      <c r="J491" s="12"/>
      <c r="K491" s="12"/>
      <c r="L491" s="12"/>
      <c r="M491" s="12"/>
      <c r="N491" s="12"/>
      <c r="O491" s="12"/>
      <c r="P491" s="12"/>
      <c r="Q491" s="12"/>
    </row>
    <row r="492" spans="2:17" ht="12.75">
      <c r="B492" s="12"/>
      <c r="C492" s="12"/>
      <c r="D492" s="12"/>
      <c r="E492" s="12"/>
      <c r="F492" s="12"/>
      <c r="G492" s="12"/>
      <c r="H492" s="12"/>
      <c r="I492" s="12"/>
      <c r="J492" s="12"/>
      <c r="K492" s="12"/>
      <c r="L492" s="12"/>
      <c r="M492" s="12"/>
      <c r="N492" s="12"/>
      <c r="O492" s="12"/>
      <c r="P492" s="12"/>
      <c r="Q492" s="12"/>
    </row>
    <row r="493" spans="2:17" ht="12.75">
      <c r="B493" s="12"/>
      <c r="C493" s="12"/>
      <c r="D493" s="176"/>
      <c r="E493" s="176"/>
      <c r="F493" s="176"/>
      <c r="G493" s="176"/>
      <c r="H493" s="176"/>
      <c r="I493" s="176"/>
      <c r="J493" s="176"/>
      <c r="K493" s="176"/>
      <c r="L493" s="176"/>
      <c r="M493" s="176"/>
      <c r="N493" s="176"/>
      <c r="O493" s="176"/>
      <c r="P493" s="12"/>
      <c r="Q493" s="12"/>
    </row>
    <row r="494" spans="2:17" ht="12.75">
      <c r="B494" s="12"/>
      <c r="C494" s="12"/>
      <c r="D494" s="12"/>
      <c r="E494" s="12"/>
      <c r="F494" s="12"/>
      <c r="G494" s="12"/>
      <c r="H494" s="12"/>
      <c r="I494" s="12"/>
      <c r="J494" s="12"/>
      <c r="K494" s="12"/>
      <c r="L494" s="12"/>
      <c r="M494" s="12"/>
      <c r="N494" s="12"/>
      <c r="O494" s="12"/>
      <c r="P494" s="12"/>
      <c r="Q494" s="12"/>
    </row>
    <row r="495" spans="2:17" ht="12.75">
      <c r="B495" s="12"/>
      <c r="C495" s="12"/>
      <c r="D495" s="12"/>
      <c r="E495" s="12"/>
      <c r="F495" s="12"/>
      <c r="G495" s="12"/>
      <c r="H495" s="12"/>
      <c r="I495" s="12"/>
      <c r="J495" s="12"/>
      <c r="K495" s="12"/>
      <c r="L495" s="12"/>
      <c r="M495" s="12"/>
      <c r="N495" s="12"/>
      <c r="O495" s="12"/>
      <c r="P495" s="12"/>
      <c r="Q495" s="12"/>
    </row>
    <row r="496" spans="2:17" ht="12.75">
      <c r="B496" s="12"/>
      <c r="C496" s="12"/>
      <c r="D496" s="12"/>
      <c r="E496" s="12"/>
      <c r="F496" s="12"/>
      <c r="G496" s="12"/>
      <c r="H496" s="12"/>
      <c r="I496" s="12"/>
      <c r="J496" s="12"/>
      <c r="K496" s="12"/>
      <c r="L496" s="12"/>
      <c r="M496" s="12"/>
      <c r="N496" s="12"/>
      <c r="O496" s="12"/>
      <c r="P496" s="12"/>
      <c r="Q496" s="12"/>
    </row>
    <row r="497" spans="2:17" ht="12.75">
      <c r="B497" s="12"/>
      <c r="C497" s="12"/>
      <c r="D497" s="12"/>
      <c r="E497" s="12"/>
      <c r="F497" s="12"/>
      <c r="G497" s="12"/>
      <c r="H497" s="12"/>
      <c r="I497" s="12"/>
      <c r="J497" s="12"/>
      <c r="K497" s="12"/>
      <c r="L497" s="12"/>
      <c r="M497" s="12"/>
      <c r="N497" s="12"/>
      <c r="O497" s="12"/>
      <c r="P497" s="12"/>
      <c r="Q497" s="12"/>
    </row>
    <row r="498" spans="2:17" ht="12.75">
      <c r="B498" s="12"/>
      <c r="C498" s="12"/>
      <c r="D498" s="12"/>
      <c r="E498" s="12"/>
      <c r="F498" s="12"/>
      <c r="G498" s="12"/>
      <c r="H498" s="12"/>
      <c r="I498" s="12"/>
      <c r="J498" s="12"/>
      <c r="K498" s="12"/>
      <c r="L498" s="12"/>
      <c r="M498" s="12"/>
      <c r="N498" s="12"/>
      <c r="O498" s="12"/>
      <c r="P498" s="12"/>
      <c r="Q498" s="12"/>
    </row>
    <row r="499" spans="2:17" ht="12.75">
      <c r="B499" s="12"/>
      <c r="C499" s="12"/>
      <c r="D499" s="12"/>
      <c r="E499" s="12"/>
      <c r="F499" s="12"/>
      <c r="G499" s="12"/>
      <c r="H499" s="12"/>
      <c r="I499" s="12"/>
      <c r="J499" s="12"/>
      <c r="K499" s="12"/>
      <c r="L499" s="12"/>
      <c r="M499" s="12"/>
      <c r="N499" s="12"/>
      <c r="O499" s="12"/>
      <c r="P499" s="12"/>
      <c r="Q499" s="12"/>
    </row>
    <row r="500" spans="2:17" ht="12.75">
      <c r="B500" s="12"/>
      <c r="C500" s="12"/>
      <c r="D500" s="40"/>
      <c r="E500" s="12"/>
      <c r="F500" s="12"/>
      <c r="G500" s="12"/>
      <c r="H500" s="12"/>
      <c r="I500" s="12"/>
      <c r="J500" s="12"/>
      <c r="K500" s="12"/>
      <c r="L500" s="12"/>
      <c r="M500" s="12"/>
      <c r="N500" s="12"/>
      <c r="O500" s="12"/>
      <c r="P500" s="12"/>
      <c r="Q500" s="12"/>
    </row>
    <row r="501" spans="2:17" ht="12.75">
      <c r="B501" s="12"/>
      <c r="C501" s="12"/>
      <c r="D501" s="63"/>
      <c r="E501" s="12"/>
      <c r="F501" s="12"/>
      <c r="G501" s="12"/>
      <c r="H501" s="12"/>
      <c r="I501" s="12"/>
      <c r="J501" s="12"/>
      <c r="K501" s="12"/>
      <c r="L501" s="12"/>
      <c r="M501" s="12"/>
      <c r="N501" s="12"/>
      <c r="O501" s="12"/>
      <c r="P501" s="12"/>
      <c r="Q501" s="12"/>
    </row>
    <row r="502" spans="2:17" ht="12.75">
      <c r="B502" s="12"/>
      <c r="C502" s="12"/>
      <c r="D502" s="12"/>
      <c r="E502" s="12"/>
      <c r="F502" s="12"/>
      <c r="G502" s="12"/>
      <c r="H502" s="12"/>
      <c r="I502" s="12"/>
      <c r="J502" s="12"/>
      <c r="K502" s="12"/>
      <c r="L502" s="12"/>
      <c r="M502" s="12"/>
      <c r="N502" s="12"/>
      <c r="O502" s="12"/>
      <c r="P502" s="12"/>
      <c r="Q502" s="12"/>
    </row>
    <row r="503" spans="2:17" ht="12.75">
      <c r="B503" s="12"/>
      <c r="C503" s="12"/>
      <c r="D503" s="40"/>
      <c r="E503" s="12"/>
      <c r="F503" s="12"/>
      <c r="G503" s="12"/>
      <c r="H503" s="12"/>
      <c r="I503" s="12"/>
      <c r="J503" s="12"/>
      <c r="K503" s="12"/>
      <c r="L503" s="12"/>
      <c r="M503" s="12"/>
      <c r="N503" s="12"/>
      <c r="O503" s="12"/>
      <c r="P503" s="12"/>
      <c r="Q503" s="12"/>
    </row>
    <row r="504" spans="2:17" ht="12.75">
      <c r="B504" s="12"/>
      <c r="C504" s="12"/>
      <c r="D504" s="12"/>
      <c r="E504" s="12"/>
      <c r="F504" s="12"/>
      <c r="G504" s="12"/>
      <c r="H504" s="12"/>
      <c r="I504" s="12"/>
      <c r="J504" s="12"/>
      <c r="K504" s="12"/>
      <c r="L504" s="12"/>
      <c r="M504" s="12"/>
      <c r="N504" s="12"/>
      <c r="O504" s="12"/>
      <c r="P504" s="12"/>
      <c r="Q504" s="12"/>
    </row>
    <row r="505" spans="2:17" ht="12.75">
      <c r="B505" s="12"/>
      <c r="C505" s="12"/>
      <c r="D505" s="40"/>
      <c r="E505" s="12"/>
      <c r="F505" s="12"/>
      <c r="G505" s="12"/>
      <c r="H505" s="12"/>
      <c r="I505" s="12"/>
      <c r="J505" s="12"/>
      <c r="K505" s="12"/>
      <c r="L505" s="12"/>
      <c r="M505" s="12"/>
      <c r="N505" s="12"/>
      <c r="O505" s="12"/>
      <c r="P505" s="12"/>
      <c r="Q505" s="12"/>
    </row>
    <row r="506" spans="2:17" ht="12.75">
      <c r="B506" s="12"/>
      <c r="C506" s="12"/>
      <c r="D506" s="12"/>
      <c r="E506" s="12"/>
      <c r="F506" s="12"/>
      <c r="G506" s="12"/>
      <c r="H506" s="12"/>
      <c r="I506" s="12"/>
      <c r="J506" s="12"/>
      <c r="K506" s="12"/>
      <c r="L506" s="12"/>
      <c r="M506" s="12"/>
      <c r="N506" s="12"/>
      <c r="O506" s="12"/>
      <c r="P506" s="12"/>
      <c r="Q506" s="12"/>
    </row>
    <row r="507" spans="2:17" ht="77.25" customHeight="1">
      <c r="B507" s="12"/>
      <c r="C507" s="12"/>
      <c r="D507" s="179"/>
      <c r="E507" s="179"/>
      <c r="F507" s="179"/>
      <c r="G507" s="179"/>
      <c r="H507" s="179"/>
      <c r="I507" s="179"/>
      <c r="J507" s="179"/>
      <c r="K507" s="179"/>
      <c r="L507" s="179"/>
      <c r="M507" s="179"/>
      <c r="N507" s="179"/>
      <c r="O507" s="179"/>
      <c r="P507" s="12"/>
      <c r="Q507" s="12"/>
    </row>
    <row r="508" spans="2:17" ht="12.75">
      <c r="B508" s="12"/>
      <c r="C508" s="12"/>
      <c r="D508" s="12"/>
      <c r="E508" s="12"/>
      <c r="F508" s="12"/>
      <c r="G508" s="12"/>
      <c r="H508" s="12"/>
      <c r="I508" s="12"/>
      <c r="J508" s="12"/>
      <c r="K508" s="12"/>
      <c r="L508" s="12"/>
      <c r="M508" s="12"/>
      <c r="N508" s="12"/>
      <c r="O508" s="12"/>
      <c r="P508" s="12"/>
      <c r="Q508" s="12"/>
    </row>
    <row r="509" spans="2:17" ht="12.75">
      <c r="B509" s="12"/>
      <c r="C509" s="12"/>
      <c r="D509" s="12"/>
      <c r="E509" s="12"/>
      <c r="F509" s="12"/>
      <c r="G509" s="12"/>
      <c r="H509" s="12"/>
      <c r="I509" s="12"/>
      <c r="J509" s="12"/>
      <c r="K509" s="12"/>
      <c r="L509" s="12"/>
      <c r="M509" s="12"/>
      <c r="N509" s="12"/>
      <c r="O509" s="12"/>
      <c r="P509" s="12"/>
      <c r="Q509" s="12"/>
    </row>
    <row r="510" spans="2:17" ht="12.75">
      <c r="B510" s="12"/>
      <c r="C510" s="12"/>
      <c r="D510" s="12"/>
      <c r="E510" s="12"/>
      <c r="F510" s="12"/>
      <c r="G510" s="12"/>
      <c r="H510" s="12"/>
      <c r="I510" s="12"/>
      <c r="J510" s="12"/>
      <c r="K510" s="12"/>
      <c r="L510" s="12"/>
      <c r="M510" s="12"/>
      <c r="N510" s="12"/>
      <c r="O510" s="12"/>
      <c r="P510" s="12"/>
      <c r="Q510" s="12"/>
    </row>
    <row r="511" spans="2:17" ht="12.75">
      <c r="B511" s="12"/>
      <c r="C511" s="12"/>
      <c r="D511" s="12"/>
      <c r="E511" s="12"/>
      <c r="F511" s="12"/>
      <c r="G511" s="12"/>
      <c r="H511" s="12"/>
      <c r="I511" s="12"/>
      <c r="J511" s="12"/>
      <c r="K511" s="12"/>
      <c r="L511" s="12"/>
      <c r="M511" s="12"/>
      <c r="N511" s="12"/>
      <c r="O511" s="12"/>
      <c r="P511" s="12"/>
      <c r="Q511" s="12"/>
    </row>
    <row r="512" spans="2:17" ht="12.75">
      <c r="B512" s="12"/>
      <c r="C512" s="12"/>
      <c r="D512" s="12"/>
      <c r="E512" s="12"/>
      <c r="F512" s="12"/>
      <c r="G512" s="12"/>
      <c r="H512" s="12"/>
      <c r="I512" s="12"/>
      <c r="J512" s="12"/>
      <c r="K512" s="12"/>
      <c r="L512" s="12"/>
      <c r="M512" s="12"/>
      <c r="N512" s="12"/>
      <c r="O512" s="12"/>
      <c r="P512" s="12"/>
      <c r="Q512" s="12"/>
    </row>
    <row r="513" spans="2:17" ht="26.25" customHeight="1">
      <c r="B513" s="12"/>
      <c r="C513" s="12"/>
      <c r="D513" s="176"/>
      <c r="E513" s="176"/>
      <c r="F513" s="176"/>
      <c r="G513" s="176"/>
      <c r="H513" s="176"/>
      <c r="I513" s="176"/>
      <c r="J513" s="176"/>
      <c r="K513" s="176"/>
      <c r="L513" s="176"/>
      <c r="M513" s="176"/>
      <c r="N513" s="176"/>
      <c r="O513" s="176"/>
      <c r="P513" s="12"/>
      <c r="Q513" s="12"/>
    </row>
    <row r="514" spans="2:17" ht="12.75">
      <c r="B514" s="12"/>
      <c r="C514" s="12"/>
      <c r="D514" s="12"/>
      <c r="E514" s="12"/>
      <c r="F514" s="12"/>
      <c r="G514" s="12"/>
      <c r="H514" s="12"/>
      <c r="I514" s="12"/>
      <c r="J514" s="12"/>
      <c r="K514" s="12"/>
      <c r="L514" s="12"/>
      <c r="M514" s="12"/>
      <c r="N514" s="12"/>
      <c r="O514" s="12"/>
      <c r="P514" s="12"/>
      <c r="Q514" s="12"/>
    </row>
    <row r="515" spans="2:17" ht="12.75">
      <c r="B515" s="12"/>
      <c r="C515" s="12"/>
      <c r="D515" s="12"/>
      <c r="E515" s="12"/>
      <c r="F515" s="12"/>
      <c r="G515" s="12"/>
      <c r="H515" s="12"/>
      <c r="I515" s="12"/>
      <c r="J515" s="12"/>
      <c r="K515" s="12"/>
      <c r="L515" s="12"/>
      <c r="M515" s="12"/>
      <c r="N515" s="12"/>
      <c r="O515" s="12"/>
      <c r="P515" s="12"/>
      <c r="Q515" s="12"/>
    </row>
    <row r="516" spans="2:17" ht="12.75">
      <c r="B516" s="12"/>
      <c r="C516" s="12"/>
      <c r="D516" s="12"/>
      <c r="E516" s="12"/>
      <c r="F516" s="12"/>
      <c r="G516" s="12"/>
      <c r="H516" s="12"/>
      <c r="I516" s="12"/>
      <c r="J516" s="12"/>
      <c r="K516" s="12"/>
      <c r="L516" s="12"/>
      <c r="M516" s="12"/>
      <c r="N516" s="12"/>
      <c r="O516" s="12"/>
      <c r="P516" s="12"/>
      <c r="Q516" s="12"/>
    </row>
    <row r="517" spans="2:17" ht="12.75">
      <c r="B517" s="12"/>
      <c r="C517" s="12"/>
      <c r="D517" s="12"/>
      <c r="E517" s="12"/>
      <c r="F517" s="12"/>
      <c r="G517" s="12"/>
      <c r="H517" s="12"/>
      <c r="I517" s="12"/>
      <c r="J517" s="12"/>
      <c r="K517" s="12"/>
      <c r="L517" s="12"/>
      <c r="M517" s="12"/>
      <c r="N517" s="12"/>
      <c r="O517" s="12"/>
      <c r="P517" s="12"/>
      <c r="Q517" s="12"/>
    </row>
    <row r="518" spans="2:17" ht="12.75">
      <c r="B518" s="12"/>
      <c r="C518" s="12"/>
      <c r="D518" s="12"/>
      <c r="E518" s="12"/>
      <c r="F518" s="12"/>
      <c r="G518" s="12"/>
      <c r="H518" s="12"/>
      <c r="I518" s="12"/>
      <c r="J518" s="12"/>
      <c r="K518" s="12"/>
      <c r="L518" s="12"/>
      <c r="M518" s="12"/>
      <c r="N518" s="12"/>
      <c r="O518" s="12"/>
      <c r="P518" s="12"/>
      <c r="Q518" s="12"/>
    </row>
    <row r="519" spans="2:17" ht="12.75">
      <c r="B519" s="12"/>
      <c r="C519" s="12"/>
      <c r="D519" s="12"/>
      <c r="E519" s="12"/>
      <c r="F519" s="12"/>
      <c r="G519" s="12"/>
      <c r="H519" s="12"/>
      <c r="I519" s="12"/>
      <c r="J519" s="12"/>
      <c r="K519" s="12"/>
      <c r="L519" s="12"/>
      <c r="M519" s="75"/>
      <c r="N519" s="12"/>
      <c r="O519" s="76"/>
      <c r="P519" s="12"/>
      <c r="Q519" s="12"/>
    </row>
    <row r="520" spans="2:17" ht="12.75">
      <c r="B520" s="12"/>
      <c r="C520" s="12"/>
      <c r="D520" s="12"/>
      <c r="E520" s="12"/>
      <c r="F520" s="12"/>
      <c r="G520" s="12"/>
      <c r="H520" s="12"/>
      <c r="I520" s="12"/>
      <c r="J520" s="12"/>
      <c r="K520" s="12"/>
      <c r="L520" s="12"/>
      <c r="M520" s="74"/>
      <c r="N520" s="12"/>
      <c r="O520" s="28"/>
      <c r="P520" s="12"/>
      <c r="Q520" s="12"/>
    </row>
    <row r="521" spans="2:17" ht="39.75" customHeight="1">
      <c r="B521" s="12"/>
      <c r="C521" s="12"/>
      <c r="D521" s="176"/>
      <c r="E521" s="176"/>
      <c r="F521" s="176"/>
      <c r="G521" s="176"/>
      <c r="H521" s="176"/>
      <c r="I521" s="176"/>
      <c r="J521" s="176"/>
      <c r="K521" s="176"/>
      <c r="L521" s="12"/>
      <c r="M521" s="6"/>
      <c r="N521" s="6"/>
      <c r="O521" s="6"/>
      <c r="P521" s="12"/>
      <c r="Q521" s="12"/>
    </row>
    <row r="522" spans="2:17" ht="12.75">
      <c r="B522" s="12"/>
      <c r="C522" s="12"/>
      <c r="D522" s="12"/>
      <c r="E522" s="12"/>
      <c r="F522" s="12"/>
      <c r="G522" s="12"/>
      <c r="H522" s="12"/>
      <c r="I522" s="12"/>
      <c r="J522" s="12"/>
      <c r="K522" s="12"/>
      <c r="L522" s="12"/>
      <c r="M522" s="12"/>
      <c r="N522" s="12"/>
      <c r="O522" s="12"/>
      <c r="P522" s="12"/>
      <c r="Q522" s="12"/>
    </row>
    <row r="523" spans="2:17" ht="12.75">
      <c r="B523" s="12"/>
      <c r="C523" s="12"/>
      <c r="D523" s="12"/>
      <c r="E523" s="12"/>
      <c r="F523" s="12"/>
      <c r="G523" s="12"/>
      <c r="H523" s="12"/>
      <c r="I523" s="12"/>
      <c r="J523" s="12"/>
      <c r="K523" s="12"/>
      <c r="L523" s="12"/>
      <c r="M523" s="12"/>
      <c r="N523" s="12"/>
      <c r="O523" s="12"/>
      <c r="P523" s="12"/>
      <c r="Q523" s="12"/>
    </row>
    <row r="524" spans="2:17" ht="12.75">
      <c r="B524" s="12"/>
      <c r="C524" s="12"/>
      <c r="D524" s="12"/>
      <c r="E524" s="12"/>
      <c r="F524" s="12"/>
      <c r="G524" s="12"/>
      <c r="H524" s="12"/>
      <c r="I524" s="12"/>
      <c r="J524" s="12"/>
      <c r="K524" s="12"/>
      <c r="L524" s="12"/>
      <c r="M524" s="12"/>
      <c r="N524" s="12"/>
      <c r="O524" s="12"/>
      <c r="P524" s="12"/>
      <c r="Q524" s="12"/>
    </row>
    <row r="525" spans="2:17" ht="12.75">
      <c r="B525" s="12"/>
      <c r="C525" s="12"/>
      <c r="D525" s="12"/>
      <c r="E525" s="12"/>
      <c r="F525" s="12"/>
      <c r="G525" s="12"/>
      <c r="H525" s="12"/>
      <c r="I525" s="12"/>
      <c r="J525" s="12"/>
      <c r="K525" s="12"/>
      <c r="L525" s="12"/>
      <c r="M525" s="12"/>
      <c r="N525" s="12"/>
      <c r="O525" s="12"/>
      <c r="P525" s="12"/>
      <c r="Q525" s="12"/>
    </row>
    <row r="526" spans="2:17" ht="12.75">
      <c r="B526" s="12"/>
      <c r="C526" s="12"/>
      <c r="D526" s="12"/>
      <c r="E526" s="12"/>
      <c r="F526" s="12"/>
      <c r="G526" s="12"/>
      <c r="H526" s="12"/>
      <c r="I526" s="12"/>
      <c r="J526" s="12"/>
      <c r="K526" s="12"/>
      <c r="L526" s="12"/>
      <c r="M526" s="12"/>
      <c r="N526" s="12"/>
      <c r="O526" s="12"/>
      <c r="P526" s="12"/>
      <c r="Q526" s="12"/>
    </row>
    <row r="527" spans="2:17" ht="50.25" customHeight="1">
      <c r="B527" s="12"/>
      <c r="C527" s="12"/>
      <c r="D527" s="176"/>
      <c r="E527" s="176"/>
      <c r="F527" s="176"/>
      <c r="G527" s="176"/>
      <c r="H527" s="176"/>
      <c r="I527" s="176"/>
      <c r="J527" s="176"/>
      <c r="K527" s="176"/>
      <c r="L527" s="176"/>
      <c r="M527" s="176"/>
      <c r="N527" s="176"/>
      <c r="O527" s="176"/>
      <c r="P527" s="12"/>
      <c r="Q527" s="12"/>
    </row>
    <row r="528" spans="2:17" ht="12.75">
      <c r="B528" s="12"/>
      <c r="C528" s="12"/>
      <c r="D528" s="12"/>
      <c r="E528" s="12"/>
      <c r="F528" s="12"/>
      <c r="G528" s="12"/>
      <c r="H528" s="12"/>
      <c r="I528" s="12"/>
      <c r="J528" s="12"/>
      <c r="K528" s="12"/>
      <c r="L528" s="12"/>
      <c r="M528" s="12"/>
      <c r="N528" s="12"/>
      <c r="O528" s="12"/>
      <c r="P528" s="12"/>
      <c r="Q528" s="12"/>
    </row>
    <row r="529" spans="2:17" ht="12.75">
      <c r="B529" s="12"/>
      <c r="C529" s="12"/>
      <c r="D529" s="12"/>
      <c r="E529" s="12"/>
      <c r="F529" s="12"/>
      <c r="G529" s="12"/>
      <c r="H529" s="12"/>
      <c r="I529" s="12"/>
      <c r="J529" s="12"/>
      <c r="K529" s="12"/>
      <c r="L529" s="12"/>
      <c r="M529" s="12"/>
      <c r="N529" s="12"/>
      <c r="O529" s="12"/>
      <c r="P529" s="12"/>
      <c r="Q529" s="12"/>
    </row>
    <row r="530" spans="2:17" ht="12.75">
      <c r="B530" s="12"/>
      <c r="C530" s="12"/>
      <c r="D530" s="40"/>
      <c r="E530" s="12"/>
      <c r="F530" s="12"/>
      <c r="G530" s="12"/>
      <c r="H530" s="12"/>
      <c r="I530" s="12"/>
      <c r="J530" s="12"/>
      <c r="K530" s="12"/>
      <c r="L530" s="12"/>
      <c r="M530" s="12"/>
      <c r="N530" s="12"/>
      <c r="O530" s="12"/>
      <c r="P530" s="12"/>
      <c r="Q530" s="12"/>
    </row>
    <row r="531" spans="2:17" ht="12.75">
      <c r="B531" s="12"/>
      <c r="C531" s="12"/>
      <c r="D531" s="12"/>
      <c r="E531" s="12"/>
      <c r="F531" s="12"/>
      <c r="G531" s="12"/>
      <c r="H531" s="12"/>
      <c r="I531" s="12"/>
      <c r="J531" s="12"/>
      <c r="K531" s="12"/>
      <c r="L531" s="12"/>
      <c r="M531" s="12"/>
      <c r="N531" s="12"/>
      <c r="O531" s="12"/>
      <c r="P531" s="12"/>
      <c r="Q531" s="12"/>
    </row>
    <row r="532" spans="2:17" ht="12.75">
      <c r="B532" s="12"/>
      <c r="C532" s="12"/>
      <c r="D532" s="12"/>
      <c r="E532" s="12"/>
      <c r="F532" s="12"/>
      <c r="G532" s="12"/>
      <c r="H532" s="12"/>
      <c r="I532" s="12"/>
      <c r="J532" s="12"/>
      <c r="K532" s="12"/>
      <c r="L532" s="12"/>
      <c r="M532" s="12"/>
      <c r="N532" s="12"/>
      <c r="O532" s="12"/>
      <c r="P532" s="12"/>
      <c r="Q532" s="12"/>
    </row>
    <row r="533" spans="2:17" ht="12.75">
      <c r="B533" s="12"/>
      <c r="C533" s="12"/>
      <c r="D533" s="40"/>
      <c r="E533" s="12"/>
      <c r="F533" s="12"/>
      <c r="G533" s="12"/>
      <c r="H533" s="12"/>
      <c r="I533" s="12"/>
      <c r="J533" s="12"/>
      <c r="K533" s="12"/>
      <c r="L533" s="12"/>
      <c r="M533" s="12"/>
      <c r="N533" s="12"/>
      <c r="O533" s="12"/>
      <c r="P533" s="12"/>
      <c r="Q533" s="12"/>
    </row>
    <row r="534" spans="2:17" ht="12.75">
      <c r="B534" s="12"/>
      <c r="C534" s="12"/>
      <c r="D534" s="12"/>
      <c r="E534" s="12"/>
      <c r="F534" s="12"/>
      <c r="G534" s="12"/>
      <c r="H534" s="12"/>
      <c r="I534" s="12"/>
      <c r="J534" s="12"/>
      <c r="K534" s="12"/>
      <c r="L534" s="12"/>
      <c r="M534" s="12"/>
      <c r="N534" s="12"/>
      <c r="O534" s="12"/>
      <c r="P534" s="12"/>
      <c r="Q534" s="12"/>
    </row>
    <row r="535" spans="2:17" ht="12.75">
      <c r="B535" s="12"/>
      <c r="C535" s="12"/>
      <c r="D535" s="12"/>
      <c r="E535" s="12"/>
      <c r="F535" s="12"/>
      <c r="G535" s="12"/>
      <c r="H535" s="12"/>
      <c r="I535" s="12"/>
      <c r="J535" s="12"/>
      <c r="K535" s="12"/>
      <c r="L535" s="12"/>
      <c r="M535" s="12"/>
      <c r="N535" s="12"/>
      <c r="O535" s="12"/>
      <c r="P535" s="12"/>
      <c r="Q535" s="12"/>
    </row>
    <row r="536" spans="2:17" ht="12.75">
      <c r="B536" s="12"/>
      <c r="C536" s="12"/>
      <c r="D536" s="40"/>
      <c r="E536" s="12"/>
      <c r="F536" s="12"/>
      <c r="G536" s="12"/>
      <c r="H536" s="12"/>
      <c r="I536" s="12"/>
      <c r="J536" s="12"/>
      <c r="K536" s="12"/>
      <c r="L536" s="12"/>
      <c r="M536" s="12"/>
      <c r="N536" s="12"/>
      <c r="O536" s="12"/>
      <c r="P536" s="12"/>
      <c r="Q536" s="12"/>
    </row>
    <row r="537" spans="2:17" ht="12.75">
      <c r="B537" s="12"/>
      <c r="C537" s="12"/>
      <c r="D537" s="12"/>
      <c r="E537" s="12"/>
      <c r="F537" s="12"/>
      <c r="G537" s="12"/>
      <c r="H537" s="12"/>
      <c r="I537" s="12"/>
      <c r="J537" s="12"/>
      <c r="K537" s="12"/>
      <c r="L537" s="12"/>
      <c r="M537" s="12"/>
      <c r="N537" s="12"/>
      <c r="O537" s="12"/>
      <c r="P537" s="12"/>
      <c r="Q537" s="12"/>
    </row>
    <row r="538" spans="2:17" ht="12.75">
      <c r="B538" s="12"/>
      <c r="C538" s="12"/>
      <c r="D538" s="12"/>
      <c r="E538" s="12"/>
      <c r="F538" s="12"/>
      <c r="G538" s="12"/>
      <c r="H538" s="12"/>
      <c r="I538" s="12"/>
      <c r="J538" s="12"/>
      <c r="K538" s="12"/>
      <c r="L538" s="12"/>
      <c r="M538" s="12"/>
      <c r="N538" s="12"/>
      <c r="O538" s="12"/>
      <c r="P538" s="12"/>
      <c r="Q538" s="12"/>
    </row>
    <row r="539" spans="2:17" ht="12.75">
      <c r="B539" s="12"/>
      <c r="C539" s="12"/>
      <c r="D539" s="12"/>
      <c r="E539" s="12"/>
      <c r="F539" s="12"/>
      <c r="G539" s="12"/>
      <c r="H539" s="12"/>
      <c r="I539" s="12"/>
      <c r="J539" s="12"/>
      <c r="K539" s="12"/>
      <c r="L539" s="12"/>
      <c r="M539" s="12"/>
      <c r="N539" s="12"/>
      <c r="O539" s="12"/>
      <c r="P539" s="12"/>
      <c r="Q539" s="12"/>
    </row>
    <row r="540" spans="2:17" ht="12.75">
      <c r="B540" s="12"/>
      <c r="C540" s="12"/>
      <c r="D540" s="12"/>
      <c r="E540" s="12"/>
      <c r="F540" s="12"/>
      <c r="G540" s="12"/>
      <c r="H540" s="12"/>
      <c r="I540" s="12"/>
      <c r="J540" s="12"/>
      <c r="K540" s="12"/>
      <c r="L540" s="12"/>
      <c r="M540" s="12"/>
      <c r="N540" s="12"/>
      <c r="O540" s="12"/>
      <c r="P540" s="12"/>
      <c r="Q540" s="12"/>
    </row>
    <row r="541" spans="2:17" ht="12.75">
      <c r="B541" s="12"/>
      <c r="C541" s="12"/>
      <c r="D541" s="40"/>
      <c r="E541" s="12"/>
      <c r="F541" s="12"/>
      <c r="G541" s="12"/>
      <c r="H541" s="12"/>
      <c r="I541" s="12"/>
      <c r="J541" s="12"/>
      <c r="K541" s="12"/>
      <c r="L541" s="12"/>
      <c r="M541" s="12"/>
      <c r="N541" s="12"/>
      <c r="O541" s="12"/>
      <c r="P541" s="12"/>
      <c r="Q541" s="12"/>
    </row>
    <row r="542" spans="2:17" ht="12.75">
      <c r="B542" s="12"/>
      <c r="C542" s="12"/>
      <c r="D542" s="63"/>
      <c r="E542" s="12"/>
      <c r="F542" s="12"/>
      <c r="G542" s="12"/>
      <c r="H542" s="12"/>
      <c r="I542" s="12"/>
      <c r="J542" s="12"/>
      <c r="K542" s="12"/>
      <c r="L542" s="12"/>
      <c r="M542" s="12"/>
      <c r="N542" s="12"/>
      <c r="O542" s="12"/>
      <c r="P542" s="12"/>
      <c r="Q542" s="12"/>
    </row>
    <row r="543" spans="2:17" ht="12.75">
      <c r="B543" s="12"/>
      <c r="C543" s="12"/>
      <c r="D543" s="12"/>
      <c r="E543" s="12"/>
      <c r="F543" s="12"/>
      <c r="G543" s="12"/>
      <c r="H543" s="12"/>
      <c r="I543" s="12"/>
      <c r="J543" s="12"/>
      <c r="K543" s="12"/>
      <c r="L543" s="12"/>
      <c r="M543" s="12"/>
      <c r="N543" s="12"/>
      <c r="O543" s="12"/>
      <c r="P543" s="12"/>
      <c r="Q543" s="12"/>
    </row>
    <row r="544" spans="2:17" ht="12.75">
      <c r="B544" s="12"/>
      <c r="C544" s="12"/>
      <c r="D544" s="40"/>
      <c r="E544" s="12"/>
      <c r="F544" s="12"/>
      <c r="G544" s="12"/>
      <c r="H544" s="12"/>
      <c r="I544" s="12"/>
      <c r="J544" s="12"/>
      <c r="K544" s="12"/>
      <c r="L544" s="12"/>
      <c r="M544" s="12"/>
      <c r="N544" s="12"/>
      <c r="O544" s="12"/>
      <c r="P544" s="12"/>
      <c r="Q544" s="12"/>
    </row>
    <row r="545" spans="2:17" ht="12.75">
      <c r="B545" s="12"/>
      <c r="C545" s="12"/>
      <c r="D545" s="12"/>
      <c r="E545" s="12"/>
      <c r="F545" s="12"/>
      <c r="G545" s="12"/>
      <c r="H545" s="12"/>
      <c r="I545" s="12"/>
      <c r="J545" s="12"/>
      <c r="K545" s="12"/>
      <c r="L545" s="12"/>
      <c r="M545" s="12"/>
      <c r="N545" s="12"/>
      <c r="O545" s="12"/>
      <c r="P545" s="12"/>
      <c r="Q545" s="12"/>
    </row>
    <row r="546" spans="2:17" ht="63" customHeight="1">
      <c r="B546" s="12"/>
      <c r="C546" s="12"/>
      <c r="D546" s="176"/>
      <c r="E546" s="176"/>
      <c r="F546" s="176"/>
      <c r="G546" s="176"/>
      <c r="H546" s="176"/>
      <c r="I546" s="176"/>
      <c r="J546" s="176"/>
      <c r="K546" s="176"/>
      <c r="L546" s="176"/>
      <c r="M546" s="176"/>
      <c r="N546" s="176"/>
      <c r="O546" s="176"/>
      <c r="P546" s="12"/>
      <c r="Q546" s="12"/>
    </row>
    <row r="547" spans="2:17" ht="12.75">
      <c r="B547" s="12"/>
      <c r="C547" s="12"/>
      <c r="D547" s="12"/>
      <c r="E547" s="12"/>
      <c r="F547" s="12"/>
      <c r="G547" s="12"/>
      <c r="H547" s="12"/>
      <c r="I547" s="12"/>
      <c r="J547" s="12"/>
      <c r="K547" s="12"/>
      <c r="L547" s="12"/>
      <c r="M547" s="12"/>
      <c r="N547" s="12"/>
      <c r="O547" s="12"/>
      <c r="P547" s="12"/>
      <c r="Q547" s="12"/>
    </row>
    <row r="548" spans="2:17" ht="12.75">
      <c r="B548" s="12"/>
      <c r="C548" s="12"/>
      <c r="D548" s="40"/>
      <c r="E548" s="12"/>
      <c r="F548" s="12"/>
      <c r="G548" s="12"/>
      <c r="H548" s="12"/>
      <c r="I548" s="12"/>
      <c r="J548" s="12"/>
      <c r="K548" s="12"/>
      <c r="L548" s="12"/>
      <c r="M548" s="12"/>
      <c r="N548" s="12"/>
      <c r="O548" s="12"/>
      <c r="P548" s="12"/>
      <c r="Q548" s="12"/>
    </row>
    <row r="549" spans="2:17" ht="12.75">
      <c r="B549" s="12"/>
      <c r="C549" s="12"/>
      <c r="D549" s="12"/>
      <c r="E549" s="12"/>
      <c r="F549" s="12"/>
      <c r="G549" s="12"/>
      <c r="H549" s="12"/>
      <c r="I549" s="12"/>
      <c r="J549" s="12"/>
      <c r="K549" s="12"/>
      <c r="L549" s="12"/>
      <c r="M549" s="12"/>
      <c r="N549" s="12"/>
      <c r="O549" s="12"/>
      <c r="P549" s="12"/>
      <c r="Q549" s="12"/>
    </row>
    <row r="550" spans="2:17" ht="12.75">
      <c r="B550" s="12"/>
      <c r="C550" s="12"/>
      <c r="D550" s="12"/>
      <c r="E550" s="12"/>
      <c r="F550" s="12"/>
      <c r="G550" s="12"/>
      <c r="H550" s="12"/>
      <c r="I550" s="12"/>
      <c r="J550" s="12"/>
      <c r="K550" s="12"/>
      <c r="L550" s="12"/>
      <c r="M550" s="12"/>
      <c r="N550" s="12"/>
      <c r="O550" s="12"/>
      <c r="P550" s="12"/>
      <c r="Q550" s="12"/>
    </row>
    <row r="551" spans="2:17" ht="12.75">
      <c r="B551" s="12"/>
      <c r="C551" s="12"/>
      <c r="D551" s="12"/>
      <c r="E551" s="12"/>
      <c r="F551" s="12"/>
      <c r="G551" s="12"/>
      <c r="H551" s="12"/>
      <c r="I551" s="12"/>
      <c r="J551" s="12"/>
      <c r="K551" s="12"/>
      <c r="L551" s="12"/>
      <c r="M551" s="12"/>
      <c r="N551" s="12"/>
      <c r="O551" s="12"/>
      <c r="P551" s="12"/>
      <c r="Q551" s="12"/>
    </row>
    <row r="552" spans="2:17" ht="12.75">
      <c r="B552" s="12"/>
      <c r="C552" s="12"/>
      <c r="D552" s="12"/>
      <c r="E552" s="12"/>
      <c r="F552" s="12"/>
      <c r="G552" s="12"/>
      <c r="H552" s="12"/>
      <c r="I552" s="12"/>
      <c r="J552" s="12"/>
      <c r="K552" s="12"/>
      <c r="L552" s="12"/>
      <c r="M552" s="12"/>
      <c r="N552" s="12"/>
      <c r="O552" s="12"/>
      <c r="P552" s="12"/>
      <c r="Q552" s="12"/>
    </row>
    <row r="553" spans="2:17" ht="12.75">
      <c r="B553" s="12"/>
      <c r="C553" s="12"/>
      <c r="D553" s="12"/>
      <c r="E553" s="12"/>
      <c r="F553" s="12"/>
      <c r="G553" s="12"/>
      <c r="H553" s="12"/>
      <c r="I553" s="12"/>
      <c r="J553" s="12"/>
      <c r="K553" s="12"/>
      <c r="L553" s="12"/>
      <c r="M553" s="12"/>
      <c r="N553" s="12"/>
      <c r="O553" s="12"/>
      <c r="P553" s="12"/>
      <c r="Q553" s="12"/>
    </row>
    <row r="554" spans="2:17" ht="12.75">
      <c r="B554" s="12"/>
      <c r="C554" s="12"/>
      <c r="D554" s="12"/>
      <c r="E554" s="12"/>
      <c r="F554" s="12"/>
      <c r="G554" s="12"/>
      <c r="H554" s="12"/>
      <c r="I554" s="12"/>
      <c r="J554" s="12"/>
      <c r="K554" s="12"/>
      <c r="L554" s="12"/>
      <c r="M554" s="12"/>
      <c r="N554" s="12"/>
      <c r="O554" s="12"/>
      <c r="P554" s="12"/>
      <c r="Q554" s="12"/>
    </row>
    <row r="555" spans="2:17" ht="12.75">
      <c r="B555" s="12"/>
      <c r="C555" s="12"/>
      <c r="D555" s="12"/>
      <c r="E555" s="12"/>
      <c r="F555" s="12"/>
      <c r="G555" s="12"/>
      <c r="H555" s="12"/>
      <c r="I555" s="12"/>
      <c r="J555" s="12"/>
      <c r="K555" s="12"/>
      <c r="L555" s="12"/>
      <c r="M555" s="12"/>
      <c r="N555" s="12"/>
      <c r="O555" s="12"/>
      <c r="P555" s="12"/>
      <c r="Q555" s="12"/>
    </row>
    <row r="556" spans="2:17" ht="12.75">
      <c r="B556" s="12"/>
      <c r="C556" s="12"/>
      <c r="D556" s="12"/>
      <c r="E556" s="12"/>
      <c r="F556" s="12"/>
      <c r="G556" s="12"/>
      <c r="H556" s="12"/>
      <c r="I556" s="12"/>
      <c r="J556" s="12"/>
      <c r="K556" s="12"/>
      <c r="L556" s="12"/>
      <c r="M556" s="12"/>
      <c r="N556" s="12"/>
      <c r="O556" s="12"/>
      <c r="P556" s="12"/>
      <c r="Q556" s="12"/>
    </row>
    <row r="557" spans="2:17" ht="12.75">
      <c r="B557" s="12"/>
      <c r="C557" s="12"/>
      <c r="D557" s="12"/>
      <c r="E557" s="12"/>
      <c r="F557" s="12"/>
      <c r="G557" s="12"/>
      <c r="H557" s="12"/>
      <c r="I557" s="12"/>
      <c r="J557" s="12"/>
      <c r="K557" s="12"/>
      <c r="L557" s="12"/>
      <c r="M557" s="12"/>
      <c r="N557" s="12"/>
      <c r="O557" s="12"/>
      <c r="P557" s="12"/>
      <c r="Q557" s="12"/>
    </row>
    <row r="558" spans="2:17" ht="12.75">
      <c r="B558" s="12"/>
      <c r="C558" s="12"/>
      <c r="D558" s="12"/>
      <c r="E558" s="12"/>
      <c r="F558" s="12"/>
      <c r="G558" s="12"/>
      <c r="H558" s="12"/>
      <c r="I558" s="12"/>
      <c r="J558" s="12"/>
      <c r="K558" s="12"/>
      <c r="L558" s="12"/>
      <c r="M558" s="12"/>
      <c r="N558" s="12"/>
      <c r="O558" s="12"/>
      <c r="P558" s="12"/>
      <c r="Q558" s="12"/>
    </row>
    <row r="559" spans="2:17" ht="12.75">
      <c r="B559" s="12"/>
      <c r="C559" s="12"/>
      <c r="D559" s="12"/>
      <c r="E559" s="12"/>
      <c r="F559" s="12"/>
      <c r="G559" s="12"/>
      <c r="H559" s="12"/>
      <c r="I559" s="12"/>
      <c r="J559" s="12"/>
      <c r="K559" s="12"/>
      <c r="L559" s="12"/>
      <c r="M559" s="12"/>
      <c r="N559" s="12"/>
      <c r="O559" s="12"/>
      <c r="P559" s="12"/>
      <c r="Q559" s="12"/>
    </row>
    <row r="560" spans="2:17" ht="12.75">
      <c r="B560" s="12"/>
      <c r="C560" s="12"/>
      <c r="D560" s="12"/>
      <c r="E560" s="12"/>
      <c r="F560" s="12"/>
      <c r="G560" s="12"/>
      <c r="H560" s="12"/>
      <c r="I560" s="12"/>
      <c r="J560" s="12"/>
      <c r="K560" s="12"/>
      <c r="L560" s="12"/>
      <c r="M560" s="12"/>
      <c r="N560" s="12"/>
      <c r="O560" s="12"/>
      <c r="P560" s="12"/>
      <c r="Q560" s="12"/>
    </row>
    <row r="561" spans="2:17" ht="12.75">
      <c r="B561" s="12"/>
      <c r="C561" s="12"/>
      <c r="D561" s="12"/>
      <c r="E561" s="12"/>
      <c r="F561" s="12"/>
      <c r="G561" s="12"/>
      <c r="H561" s="12"/>
      <c r="I561" s="12"/>
      <c r="J561" s="12"/>
      <c r="K561" s="12"/>
      <c r="L561" s="12"/>
      <c r="M561" s="12"/>
      <c r="N561" s="12"/>
      <c r="O561" s="12"/>
      <c r="P561" s="12"/>
      <c r="Q561" s="12"/>
    </row>
    <row r="562" spans="2:17" ht="12.75">
      <c r="B562" s="12"/>
      <c r="C562" s="12"/>
      <c r="D562" s="12"/>
      <c r="E562" s="12"/>
      <c r="F562" s="12"/>
      <c r="G562" s="12"/>
      <c r="H562" s="12"/>
      <c r="I562" s="12"/>
      <c r="J562" s="12"/>
      <c r="K562" s="12"/>
      <c r="L562" s="12"/>
      <c r="M562" s="12"/>
      <c r="N562" s="12"/>
      <c r="O562" s="12"/>
      <c r="P562" s="12"/>
      <c r="Q562" s="12"/>
    </row>
    <row r="563" spans="2:17" ht="12.75">
      <c r="B563" s="12"/>
      <c r="C563" s="12"/>
      <c r="D563" s="12"/>
      <c r="E563" s="12"/>
      <c r="F563" s="12"/>
      <c r="G563" s="12"/>
      <c r="H563" s="12"/>
      <c r="I563" s="12"/>
      <c r="J563" s="12"/>
      <c r="K563" s="12"/>
      <c r="L563" s="12"/>
      <c r="M563" s="12"/>
      <c r="N563" s="12"/>
      <c r="O563" s="12"/>
      <c r="P563" s="12"/>
      <c r="Q563" s="12"/>
    </row>
    <row r="564" spans="2:17" ht="12.75">
      <c r="B564" s="12"/>
      <c r="C564" s="12"/>
      <c r="D564" s="12"/>
      <c r="E564" s="12"/>
      <c r="F564" s="12"/>
      <c r="G564" s="12"/>
      <c r="H564" s="12"/>
      <c r="I564" s="12"/>
      <c r="J564" s="12"/>
      <c r="K564" s="12"/>
      <c r="L564" s="12"/>
      <c r="M564" s="12"/>
      <c r="N564" s="12"/>
      <c r="O564" s="12"/>
      <c r="P564" s="12"/>
      <c r="Q564" s="12"/>
    </row>
    <row r="565" spans="2:17" ht="12.75">
      <c r="B565" s="12"/>
      <c r="C565" s="12"/>
      <c r="D565" s="12"/>
      <c r="E565" s="12"/>
      <c r="F565" s="12"/>
      <c r="G565" s="12"/>
      <c r="H565" s="12"/>
      <c r="I565" s="12"/>
      <c r="J565" s="12"/>
      <c r="K565" s="12"/>
      <c r="L565" s="12"/>
      <c r="M565" s="12"/>
      <c r="N565" s="12"/>
      <c r="O565" s="12"/>
      <c r="P565" s="12"/>
      <c r="Q565" s="12"/>
    </row>
    <row r="566" spans="2:17" ht="12.75">
      <c r="B566" s="12"/>
      <c r="C566" s="12"/>
      <c r="D566" s="12"/>
      <c r="E566" s="12"/>
      <c r="F566" s="12"/>
      <c r="G566" s="12"/>
      <c r="H566" s="12"/>
      <c r="I566" s="12"/>
      <c r="J566" s="12"/>
      <c r="K566" s="12"/>
      <c r="L566" s="12"/>
      <c r="M566" s="12"/>
      <c r="N566" s="12"/>
      <c r="O566" s="12"/>
      <c r="P566" s="12"/>
      <c r="Q566" s="12"/>
    </row>
    <row r="567" spans="2:17" ht="12.75">
      <c r="B567" s="12"/>
      <c r="C567" s="12"/>
      <c r="D567" s="12"/>
      <c r="E567" s="12"/>
      <c r="F567" s="12"/>
      <c r="G567" s="12"/>
      <c r="H567" s="12"/>
      <c r="I567" s="12"/>
      <c r="J567" s="12"/>
      <c r="K567" s="12"/>
      <c r="L567" s="12"/>
      <c r="M567" s="12"/>
      <c r="N567" s="12"/>
      <c r="O567" s="12"/>
      <c r="P567" s="12"/>
      <c r="Q567" s="12"/>
    </row>
    <row r="568" spans="2:17" ht="12.75">
      <c r="B568" s="12"/>
      <c r="C568" s="12"/>
      <c r="D568" s="12"/>
      <c r="E568" s="12"/>
      <c r="F568" s="12"/>
      <c r="G568" s="12"/>
      <c r="H568" s="12"/>
      <c r="I568" s="12"/>
      <c r="J568" s="12"/>
      <c r="K568" s="12"/>
      <c r="L568" s="12"/>
      <c r="M568" s="12"/>
      <c r="N568" s="12"/>
      <c r="O568" s="12"/>
      <c r="P568" s="12"/>
      <c r="Q568" s="12"/>
    </row>
    <row r="569" spans="2:17" ht="12.75">
      <c r="B569" s="12"/>
      <c r="C569" s="12"/>
      <c r="D569" s="12"/>
      <c r="E569" s="12"/>
      <c r="F569" s="12"/>
      <c r="G569" s="12"/>
      <c r="H569" s="12"/>
      <c r="I569" s="12"/>
      <c r="J569" s="12"/>
      <c r="K569" s="12"/>
      <c r="L569" s="12"/>
      <c r="M569" s="12"/>
      <c r="N569" s="12"/>
      <c r="O569" s="12"/>
      <c r="P569" s="12"/>
      <c r="Q569" s="12"/>
    </row>
    <row r="570" spans="2:17" ht="12.75">
      <c r="B570" s="12"/>
      <c r="C570" s="12"/>
      <c r="D570" s="12"/>
      <c r="E570" s="12"/>
      <c r="F570" s="12"/>
      <c r="G570" s="12"/>
      <c r="H570" s="12"/>
      <c r="I570" s="12"/>
      <c r="J570" s="12"/>
      <c r="K570" s="12"/>
      <c r="L570" s="12"/>
      <c r="M570" s="12"/>
      <c r="N570" s="12"/>
      <c r="O570" s="12"/>
      <c r="P570" s="12"/>
      <c r="Q570" s="12"/>
    </row>
    <row r="571" spans="2:17" ht="12.75">
      <c r="B571" s="12"/>
      <c r="C571" s="12"/>
      <c r="D571" s="12"/>
      <c r="E571" s="12"/>
      <c r="F571" s="12"/>
      <c r="G571" s="12"/>
      <c r="H571" s="12"/>
      <c r="I571" s="12"/>
      <c r="J571" s="12"/>
      <c r="K571" s="12"/>
      <c r="L571" s="12"/>
      <c r="M571" s="12"/>
      <c r="N571" s="12"/>
      <c r="O571" s="12"/>
      <c r="P571" s="12"/>
      <c r="Q571" s="12"/>
    </row>
    <row r="572" spans="2:17" ht="12.75">
      <c r="B572" s="12"/>
      <c r="C572" s="12"/>
      <c r="D572" s="12"/>
      <c r="E572" s="12"/>
      <c r="F572" s="12"/>
      <c r="G572" s="12"/>
      <c r="H572" s="12"/>
      <c r="I572" s="12"/>
      <c r="J572" s="12"/>
      <c r="K572" s="12"/>
      <c r="L572" s="12"/>
      <c r="M572" s="12"/>
      <c r="N572" s="12"/>
      <c r="O572" s="12"/>
      <c r="P572" s="12"/>
      <c r="Q572" s="12"/>
    </row>
    <row r="573" spans="2:17" ht="12.75">
      <c r="B573" s="12"/>
      <c r="C573" s="12"/>
      <c r="D573" s="12"/>
      <c r="E573" s="12"/>
      <c r="F573" s="12"/>
      <c r="G573" s="12"/>
      <c r="H573" s="12"/>
      <c r="I573" s="12"/>
      <c r="J573" s="12"/>
      <c r="K573" s="12"/>
      <c r="L573" s="12"/>
      <c r="M573" s="12"/>
      <c r="N573" s="12"/>
      <c r="O573" s="12"/>
      <c r="P573" s="12"/>
      <c r="Q573" s="12"/>
    </row>
    <row r="574" spans="2:17" ht="12.75">
      <c r="B574" s="12"/>
      <c r="C574" s="12"/>
      <c r="D574" s="12"/>
      <c r="E574" s="12"/>
      <c r="F574" s="12"/>
      <c r="G574" s="12"/>
      <c r="H574" s="12"/>
      <c r="I574" s="12"/>
      <c r="J574" s="12"/>
      <c r="K574" s="12"/>
      <c r="L574" s="12"/>
      <c r="M574" s="12"/>
      <c r="N574" s="12"/>
      <c r="O574" s="12"/>
      <c r="P574" s="12"/>
      <c r="Q574" s="12"/>
    </row>
    <row r="575" spans="2:17" ht="12.75">
      <c r="B575" s="12"/>
      <c r="C575" s="12"/>
      <c r="D575" s="12"/>
      <c r="E575" s="12"/>
      <c r="F575" s="12"/>
      <c r="G575" s="12"/>
      <c r="H575" s="12"/>
      <c r="I575" s="12"/>
      <c r="J575" s="12"/>
      <c r="K575" s="12"/>
      <c r="L575" s="12"/>
      <c r="M575" s="12"/>
      <c r="N575" s="12"/>
      <c r="O575" s="12"/>
      <c r="P575" s="12"/>
      <c r="Q575" s="12"/>
    </row>
    <row r="576" spans="2:17" ht="12.75">
      <c r="B576" s="12"/>
      <c r="C576" s="12"/>
      <c r="D576" s="12"/>
      <c r="E576" s="12"/>
      <c r="F576" s="12"/>
      <c r="G576" s="12"/>
      <c r="H576" s="12"/>
      <c r="I576" s="12"/>
      <c r="J576" s="12"/>
      <c r="K576" s="12"/>
      <c r="L576" s="12"/>
      <c r="M576" s="12"/>
      <c r="N576" s="12"/>
      <c r="O576" s="12"/>
      <c r="P576" s="12"/>
      <c r="Q576" s="12"/>
    </row>
    <row r="577" spans="2:17" ht="12.75">
      <c r="B577" s="12"/>
      <c r="C577" s="12"/>
      <c r="D577" s="12"/>
      <c r="E577" s="12"/>
      <c r="F577" s="12"/>
      <c r="G577" s="12"/>
      <c r="H577" s="12"/>
      <c r="I577" s="12"/>
      <c r="J577" s="12"/>
      <c r="K577" s="12"/>
      <c r="L577" s="12"/>
      <c r="M577" s="12"/>
      <c r="N577" s="12"/>
      <c r="O577" s="12"/>
      <c r="P577" s="12"/>
      <c r="Q577" s="12"/>
    </row>
    <row r="578" spans="2:17" ht="12.75">
      <c r="B578" s="12"/>
      <c r="C578" s="12"/>
      <c r="D578" s="12"/>
      <c r="E578" s="12"/>
      <c r="F578" s="12"/>
      <c r="G578" s="12"/>
      <c r="H578" s="12"/>
      <c r="I578" s="12"/>
      <c r="J578" s="12"/>
      <c r="K578" s="12"/>
      <c r="L578" s="12"/>
      <c r="M578" s="12"/>
      <c r="N578" s="12"/>
      <c r="O578" s="12"/>
      <c r="P578" s="12"/>
      <c r="Q578" s="12"/>
    </row>
    <row r="579" spans="2:17" ht="12.75">
      <c r="B579" s="12"/>
      <c r="C579" s="12"/>
      <c r="D579" s="12"/>
      <c r="E579" s="12"/>
      <c r="F579" s="12"/>
      <c r="G579" s="12"/>
      <c r="H579" s="12"/>
      <c r="I579" s="12"/>
      <c r="J579" s="12"/>
      <c r="K579" s="12"/>
      <c r="L579" s="12"/>
      <c r="M579" s="12"/>
      <c r="N579" s="12"/>
      <c r="O579" s="12"/>
      <c r="P579" s="12"/>
      <c r="Q579" s="12"/>
    </row>
    <row r="580" spans="2:17" ht="12.75">
      <c r="B580" s="12"/>
      <c r="C580" s="12"/>
      <c r="D580" s="12"/>
      <c r="E580" s="12"/>
      <c r="F580" s="12"/>
      <c r="G580" s="12"/>
      <c r="H580" s="12"/>
      <c r="I580" s="12"/>
      <c r="J580" s="12"/>
      <c r="K580" s="12"/>
      <c r="L580" s="12"/>
      <c r="M580" s="12"/>
      <c r="N580" s="12"/>
      <c r="O580" s="12"/>
      <c r="P580" s="12"/>
      <c r="Q580" s="12"/>
    </row>
    <row r="581" spans="2:17" ht="12.75">
      <c r="B581" s="12"/>
      <c r="C581" s="12"/>
      <c r="D581" s="12"/>
      <c r="E581" s="12"/>
      <c r="F581" s="12"/>
      <c r="G581" s="12"/>
      <c r="H581" s="12"/>
      <c r="I581" s="12"/>
      <c r="J581" s="12"/>
      <c r="K581" s="12"/>
      <c r="L581" s="12"/>
      <c r="M581" s="12"/>
      <c r="N581" s="12"/>
      <c r="O581" s="12"/>
      <c r="P581" s="12"/>
      <c r="Q581" s="12"/>
    </row>
    <row r="582" spans="2:17" ht="12.75">
      <c r="B582" s="12"/>
      <c r="C582" s="12"/>
      <c r="D582" s="12"/>
      <c r="E582" s="12"/>
      <c r="F582" s="12"/>
      <c r="G582" s="12"/>
      <c r="H582" s="12"/>
      <c r="I582" s="12"/>
      <c r="J582" s="12"/>
      <c r="K582" s="12"/>
      <c r="L582" s="12"/>
      <c r="M582" s="12"/>
      <c r="N582" s="12"/>
      <c r="O582" s="12"/>
      <c r="P582" s="12"/>
      <c r="Q582" s="12"/>
    </row>
    <row r="583" spans="2:17" ht="12.75">
      <c r="B583" s="12"/>
      <c r="C583" s="12"/>
      <c r="D583" s="12"/>
      <c r="E583" s="12"/>
      <c r="F583" s="12"/>
      <c r="G583" s="12"/>
      <c r="H583" s="12"/>
      <c r="I583" s="12"/>
      <c r="J583" s="12"/>
      <c r="K583" s="12"/>
      <c r="L583" s="12"/>
      <c r="M583" s="12"/>
      <c r="N583" s="12"/>
      <c r="O583" s="12"/>
      <c r="P583" s="12"/>
      <c r="Q583" s="12"/>
    </row>
    <row r="584" spans="2:17" ht="12.75">
      <c r="B584" s="12"/>
      <c r="C584" s="12"/>
      <c r="D584" s="12"/>
      <c r="E584" s="12"/>
      <c r="F584" s="12"/>
      <c r="G584" s="12"/>
      <c r="H584" s="12"/>
      <c r="I584" s="12"/>
      <c r="J584" s="12"/>
      <c r="K584" s="12"/>
      <c r="L584" s="12"/>
      <c r="M584" s="12"/>
      <c r="N584" s="12"/>
      <c r="O584" s="12"/>
      <c r="P584" s="12"/>
      <c r="Q584" s="12"/>
    </row>
    <row r="585" spans="2:17" ht="12.75">
      <c r="B585" s="12"/>
      <c r="C585" s="12"/>
      <c r="D585" s="12"/>
      <c r="E585" s="12"/>
      <c r="F585" s="12"/>
      <c r="G585" s="12"/>
      <c r="H585" s="12"/>
      <c r="I585" s="12"/>
      <c r="J585" s="12"/>
      <c r="K585" s="12"/>
      <c r="L585" s="12"/>
      <c r="M585" s="12"/>
      <c r="N585" s="12"/>
      <c r="O585" s="12"/>
      <c r="P585" s="12"/>
      <c r="Q585" s="12"/>
    </row>
    <row r="586" spans="2:17" ht="12.75">
      <c r="B586" s="12"/>
      <c r="C586" s="12"/>
      <c r="D586" s="12"/>
      <c r="E586" s="12"/>
      <c r="F586" s="12"/>
      <c r="G586" s="12"/>
      <c r="H586" s="12"/>
      <c r="I586" s="12"/>
      <c r="J586" s="12"/>
      <c r="K586" s="12"/>
      <c r="L586" s="12"/>
      <c r="M586" s="12"/>
      <c r="N586" s="12"/>
      <c r="O586" s="12"/>
      <c r="P586" s="12"/>
      <c r="Q586" s="12"/>
    </row>
    <row r="587" spans="2:17" ht="12.75">
      <c r="B587" s="12"/>
      <c r="C587" s="12"/>
      <c r="D587" s="12"/>
      <c r="E587" s="12"/>
      <c r="F587" s="12"/>
      <c r="G587" s="12"/>
      <c r="H587" s="12"/>
      <c r="I587" s="12"/>
      <c r="J587" s="12"/>
      <c r="K587" s="12"/>
      <c r="L587" s="12"/>
      <c r="M587" s="12"/>
      <c r="N587" s="12"/>
      <c r="O587" s="12"/>
      <c r="P587" s="12"/>
      <c r="Q587" s="12"/>
    </row>
    <row r="588" spans="2:17" ht="12.75">
      <c r="B588" s="12"/>
      <c r="C588" s="12"/>
      <c r="D588" s="12"/>
      <c r="E588" s="12"/>
      <c r="F588" s="12"/>
      <c r="G588" s="12"/>
      <c r="H588" s="12"/>
      <c r="I588" s="12"/>
      <c r="J588" s="12"/>
      <c r="K588" s="12"/>
      <c r="L588" s="12"/>
      <c r="M588" s="12"/>
      <c r="N588" s="12"/>
      <c r="O588" s="12"/>
      <c r="P588" s="12"/>
      <c r="Q588" s="12"/>
    </row>
    <row r="589" spans="2:17" ht="12.75">
      <c r="B589" s="12"/>
      <c r="C589" s="12"/>
      <c r="D589" s="12"/>
      <c r="E589" s="12"/>
      <c r="F589" s="12"/>
      <c r="G589" s="12"/>
      <c r="H589" s="12"/>
      <c r="I589" s="12"/>
      <c r="J589" s="12"/>
      <c r="K589" s="12"/>
      <c r="L589" s="12"/>
      <c r="M589" s="12"/>
      <c r="N589" s="12"/>
      <c r="O589" s="12"/>
      <c r="P589" s="12"/>
      <c r="Q589" s="12"/>
    </row>
    <row r="590" spans="2:17" ht="12.75">
      <c r="B590" s="12"/>
      <c r="C590" s="12"/>
      <c r="D590" s="12"/>
      <c r="E590" s="12"/>
      <c r="F590" s="12"/>
      <c r="G590" s="12"/>
      <c r="H590" s="12"/>
      <c r="I590" s="12"/>
      <c r="J590" s="12"/>
      <c r="K590" s="12"/>
      <c r="L590" s="12"/>
      <c r="M590" s="12"/>
      <c r="N590" s="12"/>
      <c r="O590" s="12"/>
      <c r="P590" s="12"/>
      <c r="Q590" s="12"/>
    </row>
    <row r="591" spans="2:17" ht="12.75">
      <c r="B591" s="12"/>
      <c r="C591" s="12"/>
      <c r="D591" s="12"/>
      <c r="E591" s="12"/>
      <c r="F591" s="12"/>
      <c r="G591" s="12"/>
      <c r="H591" s="12"/>
      <c r="I591" s="12"/>
      <c r="J591" s="12"/>
      <c r="K591" s="12"/>
      <c r="L591" s="12"/>
      <c r="M591" s="12"/>
      <c r="N591" s="12"/>
      <c r="O591" s="12"/>
      <c r="P591" s="12"/>
      <c r="Q591" s="12"/>
    </row>
    <row r="592" spans="2:17" ht="12.75">
      <c r="B592" s="12"/>
      <c r="C592" s="12"/>
      <c r="D592" s="12"/>
      <c r="E592" s="12"/>
      <c r="F592" s="12"/>
      <c r="G592" s="12"/>
      <c r="H592" s="12"/>
      <c r="I592" s="12"/>
      <c r="J592" s="12"/>
      <c r="K592" s="12"/>
      <c r="L592" s="12"/>
      <c r="M592" s="12"/>
      <c r="N592" s="12"/>
      <c r="O592" s="12"/>
      <c r="P592" s="12"/>
      <c r="Q592" s="12"/>
    </row>
    <row r="593" spans="2:17" ht="12.75">
      <c r="B593" s="12"/>
      <c r="C593" s="12"/>
      <c r="D593" s="12"/>
      <c r="E593" s="12"/>
      <c r="F593" s="12"/>
      <c r="G593" s="12"/>
      <c r="H593" s="12"/>
      <c r="I593" s="12"/>
      <c r="J593" s="12"/>
      <c r="K593" s="12"/>
      <c r="L593" s="12"/>
      <c r="M593" s="12"/>
      <c r="N593" s="12"/>
      <c r="O593" s="12"/>
      <c r="P593" s="12"/>
      <c r="Q593" s="12"/>
    </row>
    <row r="594" spans="2:17" ht="12.75">
      <c r="B594" s="12"/>
      <c r="C594" s="12"/>
      <c r="D594" s="12"/>
      <c r="E594" s="12"/>
      <c r="F594" s="12"/>
      <c r="G594" s="12"/>
      <c r="H594" s="12"/>
      <c r="I594" s="12"/>
      <c r="J594" s="12"/>
      <c r="K594" s="12"/>
      <c r="L594" s="12"/>
      <c r="M594" s="12"/>
      <c r="N594" s="12"/>
      <c r="O594" s="12"/>
      <c r="P594" s="12"/>
      <c r="Q594" s="12"/>
    </row>
    <row r="595" spans="2:17" ht="12.75">
      <c r="B595" s="12"/>
      <c r="C595" s="12"/>
      <c r="D595" s="12"/>
      <c r="E595" s="12"/>
      <c r="F595" s="12"/>
      <c r="G595" s="12"/>
      <c r="H595" s="12"/>
      <c r="I595" s="12"/>
      <c r="J595" s="12"/>
      <c r="K595" s="12"/>
      <c r="L595" s="12"/>
      <c r="M595" s="12"/>
      <c r="N595" s="12"/>
      <c r="O595" s="12"/>
      <c r="P595" s="12"/>
      <c r="Q595" s="12"/>
    </row>
    <row r="596" spans="2:17" ht="12.75">
      <c r="B596" s="12"/>
      <c r="C596" s="12"/>
      <c r="D596" s="12"/>
      <c r="E596" s="12"/>
      <c r="F596" s="12"/>
      <c r="G596" s="12"/>
      <c r="H596" s="12"/>
      <c r="I596" s="12"/>
      <c r="J596" s="12"/>
      <c r="K596" s="12"/>
      <c r="L596" s="12"/>
      <c r="M596" s="12"/>
      <c r="N596" s="12"/>
      <c r="O596" s="12"/>
      <c r="P596" s="12"/>
      <c r="Q596" s="12"/>
    </row>
    <row r="597" spans="2:17" ht="12.75">
      <c r="B597" s="12"/>
      <c r="C597" s="12"/>
      <c r="D597" s="12"/>
      <c r="E597" s="12"/>
      <c r="F597" s="12"/>
      <c r="G597" s="12"/>
      <c r="H597" s="12"/>
      <c r="I597" s="12"/>
      <c r="J597" s="12"/>
      <c r="K597" s="12"/>
      <c r="L597" s="12"/>
      <c r="M597" s="12"/>
      <c r="N597" s="12"/>
      <c r="O597" s="12"/>
      <c r="P597" s="12"/>
      <c r="Q597" s="12"/>
    </row>
    <row r="598" spans="2:17" ht="12.75">
      <c r="B598" s="12"/>
      <c r="C598" s="12"/>
      <c r="D598" s="12"/>
      <c r="E598" s="12"/>
      <c r="F598" s="12"/>
      <c r="G598" s="12"/>
      <c r="H598" s="12"/>
      <c r="I598" s="12"/>
      <c r="J598" s="12"/>
      <c r="K598" s="12"/>
      <c r="L598" s="12"/>
      <c r="M598" s="12"/>
      <c r="N598" s="12"/>
      <c r="O598" s="12"/>
      <c r="P598" s="12"/>
      <c r="Q598" s="12"/>
    </row>
  </sheetData>
  <mergeCells count="157">
    <mergeCell ref="F66:H66"/>
    <mergeCell ref="F59:H59"/>
    <mergeCell ref="F60:G60"/>
    <mergeCell ref="F61:H61"/>
    <mergeCell ref="F62:G62"/>
    <mergeCell ref="E45:O45"/>
    <mergeCell ref="F58:M58"/>
    <mergeCell ref="E64:J64"/>
    <mergeCell ref="F65:I65"/>
    <mergeCell ref="E57:J57"/>
    <mergeCell ref="E49:O49"/>
    <mergeCell ref="D51:O51"/>
    <mergeCell ref="D53:O53"/>
    <mergeCell ref="E43:O43"/>
    <mergeCell ref="F24:G24"/>
    <mergeCell ref="H24:O24"/>
    <mergeCell ref="F25:G25"/>
    <mergeCell ref="H25:O25"/>
    <mergeCell ref="F26:G26"/>
    <mergeCell ref="H26:O26"/>
    <mergeCell ref="F27:G27"/>
    <mergeCell ref="H27:O27"/>
    <mergeCell ref="H22:O22"/>
    <mergeCell ref="F23:G23"/>
    <mergeCell ref="H23:O23"/>
    <mergeCell ref="D41:O41"/>
    <mergeCell ref="D17:O17"/>
    <mergeCell ref="D19:O19"/>
    <mergeCell ref="E345:O345"/>
    <mergeCell ref="E343:O343"/>
    <mergeCell ref="E289:O289"/>
    <mergeCell ref="F293:O293"/>
    <mergeCell ref="F295:O295"/>
    <mergeCell ref="F251:O251"/>
    <mergeCell ref="F297:O297"/>
    <mergeCell ref="F22:G22"/>
    <mergeCell ref="E303:O303"/>
    <mergeCell ref="I331:K331"/>
    <mergeCell ref="D321:O321"/>
    <mergeCell ref="E315:O315"/>
    <mergeCell ref="E355:G355"/>
    <mergeCell ref="E353:G353"/>
    <mergeCell ref="M349:O349"/>
    <mergeCell ref="I349:K349"/>
    <mergeCell ref="E263:O263"/>
    <mergeCell ref="E265:O265"/>
    <mergeCell ref="I168:K168"/>
    <mergeCell ref="E261:O261"/>
    <mergeCell ref="F231:O231"/>
    <mergeCell ref="F235:O235"/>
    <mergeCell ref="F241:O241"/>
    <mergeCell ref="F243:O243"/>
    <mergeCell ref="F249:O249"/>
    <mergeCell ref="F259:O259"/>
    <mergeCell ref="F299:O299"/>
    <mergeCell ref="E271:O271"/>
    <mergeCell ref="E285:O285"/>
    <mergeCell ref="E301:O301"/>
    <mergeCell ref="D466:O466"/>
    <mergeCell ref="F279:O279"/>
    <mergeCell ref="E313:O313"/>
    <mergeCell ref="E359:G359"/>
    <mergeCell ref="E358:G358"/>
    <mergeCell ref="E357:G357"/>
    <mergeCell ref="E356:G356"/>
    <mergeCell ref="E287:O287"/>
    <mergeCell ref="F291:O291"/>
    <mergeCell ref="E305:O305"/>
    <mergeCell ref="D546:O546"/>
    <mergeCell ref="D507:O507"/>
    <mergeCell ref="D527:O527"/>
    <mergeCell ref="D464:O464"/>
    <mergeCell ref="D468:O468"/>
    <mergeCell ref="D472:O472"/>
    <mergeCell ref="D493:O493"/>
    <mergeCell ref="E478:O478"/>
    <mergeCell ref="D513:O513"/>
    <mergeCell ref="D521:K521"/>
    <mergeCell ref="F253:O253"/>
    <mergeCell ref="E283:O283"/>
    <mergeCell ref="F275:O275"/>
    <mergeCell ref="F257:O257"/>
    <mergeCell ref="E273:O273"/>
    <mergeCell ref="E267:O267"/>
    <mergeCell ref="E269:O269"/>
    <mergeCell ref="F281:O281"/>
    <mergeCell ref="F255:O255"/>
    <mergeCell ref="F277:O277"/>
    <mergeCell ref="D446:O446"/>
    <mergeCell ref="D436:O436"/>
    <mergeCell ref="D432:O432"/>
    <mergeCell ref="I376:K376"/>
    <mergeCell ref="M376:O376"/>
    <mergeCell ref="D9:O9"/>
    <mergeCell ref="D71:O71"/>
    <mergeCell ref="D93:O93"/>
    <mergeCell ref="D69:O69"/>
    <mergeCell ref="D35:O35"/>
    <mergeCell ref="D31:O31"/>
    <mergeCell ref="D13:O13"/>
    <mergeCell ref="D39:O39"/>
    <mergeCell ref="H21:O21"/>
    <mergeCell ref="H15:O15"/>
    <mergeCell ref="D207:O207"/>
    <mergeCell ref="F223:O223"/>
    <mergeCell ref="E247:O247"/>
    <mergeCell ref="F239:O239"/>
    <mergeCell ref="F233:O233"/>
    <mergeCell ref="F221:O221"/>
    <mergeCell ref="E215:O215"/>
    <mergeCell ref="E213:O213"/>
    <mergeCell ref="E347:O347"/>
    <mergeCell ref="E311:O311"/>
    <mergeCell ref="E335:G335"/>
    <mergeCell ref="E307:O307"/>
    <mergeCell ref="E309:O309"/>
    <mergeCell ref="E329:O329"/>
    <mergeCell ref="E327:O327"/>
    <mergeCell ref="M331:O331"/>
    <mergeCell ref="E337:G337"/>
    <mergeCell ref="D317:O317"/>
    <mergeCell ref="D103:O103"/>
    <mergeCell ref="D161:O161"/>
    <mergeCell ref="D153:O153"/>
    <mergeCell ref="D157:O157"/>
    <mergeCell ref="D147:O147"/>
    <mergeCell ref="J141:K141"/>
    <mergeCell ref="I116:K116"/>
    <mergeCell ref="J142:K142"/>
    <mergeCell ref="L142:M142"/>
    <mergeCell ref="D155:O155"/>
    <mergeCell ref="D180:O180"/>
    <mergeCell ref="D188:O188"/>
    <mergeCell ref="D165:O165"/>
    <mergeCell ref="D176:O176"/>
    <mergeCell ref="D184:O184"/>
    <mergeCell ref="M168:O168"/>
    <mergeCell ref="D97:O97"/>
    <mergeCell ref="D89:O89"/>
    <mergeCell ref="L140:M140"/>
    <mergeCell ref="L141:M141"/>
    <mergeCell ref="D109:O109"/>
    <mergeCell ref="D111:O111"/>
    <mergeCell ref="E120:G120"/>
    <mergeCell ref="M116:O116"/>
    <mergeCell ref="K139:O139"/>
    <mergeCell ref="E119:H119"/>
    <mergeCell ref="D151:O151"/>
    <mergeCell ref="D11:O11"/>
    <mergeCell ref="E77:O77"/>
    <mergeCell ref="D105:O105"/>
    <mergeCell ref="D85:O85"/>
    <mergeCell ref="E83:O83"/>
    <mergeCell ref="D101:O101"/>
    <mergeCell ref="F15:G15"/>
    <mergeCell ref="F21:G21"/>
    <mergeCell ref="E79:O79"/>
  </mergeCells>
  <printOptions horizontalCentered="1"/>
  <pageMargins left="0.5" right="0.5" top="0.5" bottom="0.5" header="0.5" footer="0.5"/>
  <pageSetup fitToHeight="0" fitToWidth="1" horizontalDpi="600" verticalDpi="600" orientation="portrait" paperSize="9" scale="90" r:id="rId1"/>
  <headerFooter alignWithMargins="0">
    <oddFooter>&amp;R&amp;P</oddFooter>
  </headerFooter>
  <rowBreaks count="8" manualBreakCount="8">
    <brk id="44" min="1" max="14" man="1"/>
    <brk id="90" min="1" max="14" man="1"/>
    <brk id="144" min="1" max="14" man="1"/>
    <brk id="188" min="1" max="14" man="1"/>
    <brk id="231" min="1" max="14" man="1"/>
    <brk id="263" min="1" max="14" man="1"/>
    <brk id="300" min="1" max="14" man="1"/>
    <brk id="339"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PNHB</dc:creator>
  <cp:keywords/>
  <dc:description/>
  <cp:lastModifiedBy>Pmooi</cp:lastModifiedBy>
  <cp:lastPrinted>2007-05-17T04:17:00Z</cp:lastPrinted>
  <dcterms:created xsi:type="dcterms:W3CDTF">2000-01-17T02:48:59Z</dcterms:created>
  <dcterms:modified xsi:type="dcterms:W3CDTF">2007-05-24T06:10:39Z</dcterms:modified>
  <cp:category/>
  <cp:version/>
  <cp:contentType/>
  <cp:contentStatus/>
</cp:coreProperties>
</file>